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36" activeTab="0"/>
  </bookViews>
  <sheets>
    <sheet name="Справка о составе СК(69)" sheetId="1" r:id="rId1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<sst xmlns="http://schemas.openxmlformats.org/spreadsheetml/2006/main" count="75" uniqueCount="56">
  <si>
    <t>9-10 ЛЕТ</t>
  </si>
  <si>
    <t>ДО 13 ЛЕТ</t>
  </si>
  <si>
    <t>ДО 15 ЛЕТ</t>
  </si>
  <si>
    <t>ДО 17 ЛЕТ</t>
  </si>
  <si>
    <t>ДО 19 ЛЕТ</t>
  </si>
  <si>
    <t>Судья-наблюдатель / судья на вышке</t>
  </si>
  <si>
    <t>Судья-наблюдатель</t>
  </si>
  <si>
    <t>Судья-инспектор</t>
  </si>
  <si>
    <t>Старший судья</t>
  </si>
  <si>
    <t>-</t>
  </si>
  <si>
    <t>Судья на линии</t>
  </si>
  <si>
    <t>ЮС</t>
  </si>
  <si>
    <t>Судья на вышке</t>
  </si>
  <si>
    <t>3К</t>
  </si>
  <si>
    <t>Главный секретарь</t>
  </si>
  <si>
    <t>2К</t>
  </si>
  <si>
    <t>Заместитель главного судьи</t>
  </si>
  <si>
    <t>1К</t>
  </si>
  <si>
    <t>Главный судья</t>
  </si>
  <si>
    <t>ВК</t>
  </si>
  <si>
    <t>Подпись</t>
  </si>
  <si>
    <t>М.П. Организатора</t>
  </si>
  <si>
    <t>Лицо, уполномоченное Организатором (Директор соревнования)</t>
  </si>
  <si>
    <t>Председатель судейской коллегии (Главный судья)</t>
  </si>
  <si>
    <t>Должность
на соревновании</t>
  </si>
  <si>
    <t>Судейская категория</t>
  </si>
  <si>
    <t>Город</t>
  </si>
  <si>
    <t>Фамилия, имя и отчество судьи
(полностью)</t>
  </si>
  <si>
    <t>№
п/п</t>
  </si>
  <si>
    <t>Пол игроков</t>
  </si>
  <si>
    <t>Сроки проведения</t>
  </si>
  <si>
    <t>Место проведения</t>
  </si>
  <si>
    <r>
      <t>Название официального спортивного соревнования</t>
    </r>
    <r>
      <rPr>
        <vertAlign val="superscript"/>
        <sz val="10"/>
        <rFont val="Arial Cyr"/>
        <family val="0"/>
      </rPr>
      <t xml:space="preserve"> 1</t>
    </r>
  </si>
  <si>
    <t>МУЖЧИНЫ И ЖЕНЩИНЫ</t>
  </si>
  <si>
    <t>И.О.Фамилия</t>
  </si>
  <si>
    <t>№ ЕКП Минспорта России</t>
  </si>
  <si>
    <t>Статус спортивных соревнований</t>
  </si>
  <si>
    <t>ВСЕРОССИЙСКИЕ</t>
  </si>
  <si>
    <t>МЕЖРЕГИОНАЛЬНЫЕ</t>
  </si>
  <si>
    <t>МУНИЦИПАЛЬНОГО ОБРАЗОВАНИЯ</t>
  </si>
  <si>
    <t>СУБЪЕКТА РОССИЙСКОЙ ФЕДЕРАЦИИ</t>
  </si>
  <si>
    <t>Спортивная дисциплина</t>
  </si>
  <si>
    <t>Возрастная группа</t>
  </si>
  <si>
    <t>ОДИНОЧНЫЙ РАЗРЯД</t>
  </si>
  <si>
    <t>ТОЛЬЯТТИ</t>
  </si>
  <si>
    <t>Зимин Андрей Владимирович</t>
  </si>
  <si>
    <t>Тольятти</t>
  </si>
  <si>
    <t>Кулькова Вероника Сергеевна</t>
  </si>
  <si>
    <t>А.В.ЗИМИН</t>
  </si>
  <si>
    <t>О.М.ФЕДОРОВА</t>
  </si>
  <si>
    <t>СМЕШАННЫЙ ПАРНЫЙ РАЗРЯД</t>
  </si>
  <si>
    <t>ПЕРВЕНСТВО САМАРСКОЙ ОБЛАСТИ В ЗАКРЫТЫХ ПОМЕЩЕНИЯХ ПО ТЕННИСУ</t>
  </si>
  <si>
    <t>22-30.01.2021</t>
  </si>
  <si>
    <t>ЮНИОРЫ И ЮНИОРКИ</t>
  </si>
  <si>
    <t>Кузнецов Максим Валериевич</t>
  </si>
  <si>
    <t>заполняется, когда категория главного судьи ниже необходимой для присвоения спортивных разрядов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</si>
</sst>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sz val="7"/>
      <name val="Arial Cyr"/>
      <family val="0"/>
    </font>
    <font>
      <b/>
      <sz val="16"/>
      <name val="Arial Cyr"/>
      <family val="0"/>
    </font>
    <font>
      <vertAlign val="superscript"/>
      <sz val="10"/>
      <name val="Arial Cyr"/>
      <family val="0"/>
    </font>
    <font>
      <b/>
      <i/>
      <sz val="10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2" fillId="4" borderId="1" applyNumberFormat="0" applyFont="0" applyAlignment="0" applyProtection="0"/>
    <xf numFmtId="0" fontId="13" fillId="35" borderId="0" applyNumberFormat="0" applyBorder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5" fillId="6" borderId="0" applyNumberFormat="0" applyBorder="0" applyAlignment="0" applyProtection="0"/>
    <xf numFmtId="0" fontId="16" fillId="5" borderId="2" applyNumberFormat="0" applyAlignment="0" applyProtection="0"/>
    <xf numFmtId="0" fontId="17" fillId="36" borderId="3" applyNumberFormat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21" borderId="0" applyNumberFormat="0" applyBorder="0" applyAlignment="0" applyProtection="0"/>
    <xf numFmtId="0" fontId="10" fillId="40" borderId="0" applyNumberFormat="0" applyBorder="0" applyAlignment="0" applyProtection="0"/>
    <xf numFmtId="0" fontId="10" fillId="33" borderId="0" applyNumberFormat="0" applyBorder="0" applyAlignment="0" applyProtection="0"/>
    <xf numFmtId="0" fontId="10" fillId="41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21" borderId="0" applyNumberFormat="0" applyBorder="0" applyAlignment="0" applyProtection="0"/>
    <xf numFmtId="0" fontId="10" fillId="40" borderId="0" applyNumberFormat="0" applyBorder="0" applyAlignment="0" applyProtection="0"/>
    <xf numFmtId="0" fontId="10" fillId="33" borderId="0" applyNumberFormat="0" applyBorder="0" applyAlignment="0" applyProtection="0"/>
    <xf numFmtId="0" fontId="10" fillId="4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7" borderId="2" applyNumberFormat="0" applyAlignment="0" applyProtection="0"/>
    <xf numFmtId="0" fontId="27" fillId="22" borderId="7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4" borderId="0" applyNumberFormat="0" applyBorder="0" applyAlignment="0" applyProtection="0"/>
    <xf numFmtId="0" fontId="1" fillId="43" borderId="10" applyNumberFormat="0" applyFont="0" applyAlignment="0" applyProtection="0"/>
    <xf numFmtId="0" fontId="31" fillId="5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6" fillId="5" borderId="1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7" fillId="50" borderId="17" applyNumberFormat="0" applyAlignment="0" applyProtection="0"/>
    <xf numFmtId="0" fontId="48" fillId="51" borderId="18" applyNumberFormat="0" applyAlignment="0" applyProtection="0"/>
    <xf numFmtId="0" fontId="49" fillId="51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9" applyNumberFormat="0" applyFill="0" applyAlignment="0" applyProtection="0"/>
    <xf numFmtId="0" fontId="51" fillId="0" borderId="20" applyNumberFormat="0" applyFill="0" applyAlignment="0" applyProtection="0"/>
    <xf numFmtId="0" fontId="52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4" fillId="52" borderId="23" applyNumberFormat="0" applyAlignment="0" applyProtection="0"/>
    <xf numFmtId="0" fontId="55" fillId="0" borderId="0" applyNumberFormat="0" applyFill="0" applyBorder="0" applyAlignment="0" applyProtection="0"/>
    <xf numFmtId="0" fontId="56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7" fillId="54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5" borderId="24" applyNumberFormat="0" applyFont="0" applyAlignment="0" applyProtection="0"/>
    <xf numFmtId="9" fontId="0" fillId="0" borderId="0" applyFont="0" applyFill="0" applyBorder="0" applyAlignment="0" applyProtection="0"/>
    <xf numFmtId="0" fontId="59" fillId="0" borderId="25" applyNumberFormat="0" applyFill="0" applyAlignment="0" applyProtection="0"/>
    <xf numFmtId="0" fontId="6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56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146" applyAlignment="1">
      <alignment vertical="center" wrapText="1"/>
      <protection/>
    </xf>
    <xf numFmtId="0" fontId="2" fillId="0" borderId="0" xfId="146">
      <alignment/>
      <protection/>
    </xf>
    <xf numFmtId="0" fontId="0" fillId="0" borderId="0" xfId="149" applyFont="1" applyAlignment="1">
      <alignment vertical="center"/>
      <protection/>
    </xf>
    <xf numFmtId="0" fontId="2" fillId="0" borderId="0" xfId="146" applyFont="1" applyAlignment="1">
      <alignment vertical="center" wrapText="1"/>
      <protection/>
    </xf>
    <xf numFmtId="0" fontId="2" fillId="0" borderId="0" xfId="146" applyAlignment="1">
      <alignment vertical="center"/>
      <protection/>
    </xf>
    <xf numFmtId="0" fontId="3" fillId="0" borderId="0" xfId="146" applyFont="1" applyBorder="1" applyAlignment="1">
      <alignment horizontal="center" vertical="center"/>
      <protection/>
    </xf>
    <xf numFmtId="0" fontId="3" fillId="0" borderId="26" xfId="146" applyFont="1" applyBorder="1" applyAlignment="1">
      <alignment/>
      <protection/>
    </xf>
    <xf numFmtId="0" fontId="3" fillId="0" borderId="0" xfId="146" applyFont="1" applyAlignment="1">
      <alignment/>
      <protection/>
    </xf>
    <xf numFmtId="0" fontId="2" fillId="0" borderId="27" xfId="146" applyBorder="1" applyAlignment="1">
      <alignment vertical="center"/>
      <protection/>
    </xf>
    <xf numFmtId="0" fontId="2" fillId="0" borderId="28" xfId="146" applyBorder="1" applyAlignment="1">
      <alignment vertical="center"/>
      <protection/>
    </xf>
    <xf numFmtId="0" fontId="2" fillId="0" borderId="0" xfId="146" applyBorder="1" applyAlignment="1">
      <alignment horizontal="left" vertical="center"/>
      <protection/>
    </xf>
    <xf numFmtId="0" fontId="2" fillId="0" borderId="0" xfId="146" applyBorder="1" applyAlignment="1">
      <alignment vertical="center" wrapText="1"/>
      <protection/>
    </xf>
    <xf numFmtId="0" fontId="2" fillId="0" borderId="29" xfId="146" applyBorder="1" applyAlignment="1">
      <alignment vertical="center" wrapText="1"/>
      <protection/>
    </xf>
    <xf numFmtId="0" fontId="3" fillId="0" borderId="0" xfId="146" applyFont="1" applyAlignment="1">
      <alignment horizontal="center" vertical="center" wrapText="1"/>
      <protection/>
    </xf>
    <xf numFmtId="0" fontId="3" fillId="5" borderId="29" xfId="146" applyFont="1" applyFill="1" applyBorder="1" applyAlignment="1">
      <alignment horizontal="center" vertical="center" wrapText="1"/>
      <protection/>
    </xf>
    <xf numFmtId="0" fontId="4" fillId="0" borderId="30" xfId="146" applyFont="1" applyBorder="1" applyAlignment="1">
      <alignment horizontal="center" vertical="center"/>
      <protection/>
    </xf>
    <xf numFmtId="0" fontId="2" fillId="5" borderId="27" xfId="146" applyFont="1" applyFill="1" applyBorder="1" applyAlignment="1">
      <alignment horizontal="center" vertical="center"/>
      <protection/>
    </xf>
    <xf numFmtId="0" fontId="3" fillId="0" borderId="28" xfId="146" applyFont="1" applyBorder="1" applyAlignment="1">
      <alignment horizontal="centerContinuous" vertical="top" wrapText="1"/>
      <protection/>
    </xf>
    <xf numFmtId="0" fontId="8" fillId="0" borderId="0" xfId="146" applyFont="1" applyAlignment="1">
      <alignment horizontal="right" vertical="center" wrapText="1"/>
      <protection/>
    </xf>
    <xf numFmtId="0" fontId="2" fillId="0" borderId="0" xfId="146" applyAlignment="1">
      <alignment horizontal="center" vertical="center" wrapText="1"/>
      <protection/>
    </xf>
    <xf numFmtId="0" fontId="2" fillId="0" borderId="0" xfId="146" applyAlignment="1">
      <alignment horizontal="centerContinuous" vertical="center" wrapText="1"/>
      <protection/>
    </xf>
    <xf numFmtId="0" fontId="4" fillId="0" borderId="0" xfId="146" applyFont="1" applyBorder="1" applyAlignment="1">
      <alignment horizontal="center" vertical="center"/>
      <protection/>
    </xf>
    <xf numFmtId="49" fontId="4" fillId="0" borderId="0" xfId="146" applyNumberFormat="1" applyFont="1" applyBorder="1" applyAlignment="1">
      <alignment horizontal="center" vertical="center"/>
      <protection/>
    </xf>
    <xf numFmtId="0" fontId="2" fillId="0" borderId="0" xfId="146" applyFill="1" applyAlignment="1">
      <alignment vertical="center"/>
      <protection/>
    </xf>
    <xf numFmtId="0" fontId="2" fillId="0" borderId="29" xfId="146" applyFont="1" applyBorder="1" applyAlignment="1" applyProtection="1">
      <alignment horizontal="left" vertical="center" shrinkToFit="1"/>
      <protection locked="0"/>
    </xf>
    <xf numFmtId="0" fontId="2" fillId="0" borderId="29" xfId="146" applyFont="1" applyBorder="1" applyAlignment="1" applyProtection="1">
      <alignment horizontal="center" vertical="center" shrinkToFit="1"/>
      <protection locked="0"/>
    </xf>
    <xf numFmtId="0" fontId="62" fillId="0" borderId="29" xfId="146" applyFont="1" applyBorder="1" applyAlignment="1" applyProtection="1">
      <alignment horizontal="center" vertical="center" shrinkToFit="1"/>
      <protection locked="0"/>
    </xf>
    <xf numFmtId="0" fontId="2" fillId="0" borderId="0" xfId="146" applyAlignment="1" applyProtection="1">
      <alignment vertical="center"/>
      <protection locked="0"/>
    </xf>
    <xf numFmtId="0" fontId="4" fillId="0" borderId="31" xfId="146" applyFont="1" applyBorder="1" applyAlignment="1" applyProtection="1">
      <alignment horizontal="center" vertical="center"/>
      <protection locked="0"/>
    </xf>
    <xf numFmtId="0" fontId="4" fillId="0" borderId="30" xfId="146" applyFont="1" applyBorder="1" applyAlignment="1" applyProtection="1">
      <alignment horizontal="center" vertical="center"/>
      <protection locked="0"/>
    </xf>
    <xf numFmtId="0" fontId="4" fillId="0" borderId="32" xfId="146" applyFont="1" applyBorder="1" applyAlignment="1" applyProtection="1">
      <alignment horizontal="center" vertical="center"/>
      <protection locked="0"/>
    </xf>
    <xf numFmtId="0" fontId="63" fillId="0" borderId="29" xfId="146" applyFont="1" applyBorder="1" applyAlignment="1">
      <alignment vertical="center" wrapText="1"/>
      <protection/>
    </xf>
    <xf numFmtId="0" fontId="63" fillId="0" borderId="33" xfId="146" applyFont="1" applyBorder="1" applyAlignment="1" applyProtection="1">
      <alignment horizontal="center" vertical="center" shrinkToFit="1"/>
      <protection locked="0"/>
    </xf>
    <xf numFmtId="0" fontId="63" fillId="0" borderId="27" xfId="146" applyFont="1" applyBorder="1" applyAlignment="1" applyProtection="1">
      <alignment horizontal="center" vertical="center" shrinkToFit="1"/>
      <protection locked="0"/>
    </xf>
    <xf numFmtId="0" fontId="63" fillId="0" borderId="34" xfId="146" applyFont="1" applyBorder="1" applyAlignment="1" applyProtection="1">
      <alignment horizontal="center" vertical="center" shrinkToFit="1"/>
      <protection locked="0"/>
    </xf>
    <xf numFmtId="0" fontId="4" fillId="0" borderId="35" xfId="146" applyFont="1" applyBorder="1" applyAlignment="1">
      <alignment horizontal="center" vertical="center" wrapText="1"/>
      <protection/>
    </xf>
    <xf numFmtId="0" fontId="2" fillId="5" borderId="33" xfId="146" applyFont="1" applyFill="1" applyBorder="1" applyAlignment="1">
      <alignment horizontal="center" vertical="center"/>
      <protection/>
    </xf>
    <xf numFmtId="0" fontId="2" fillId="5" borderId="27" xfId="146" applyFont="1" applyFill="1" applyBorder="1" applyAlignment="1">
      <alignment horizontal="center" vertical="center"/>
      <protection/>
    </xf>
    <xf numFmtId="0" fontId="2" fillId="5" borderId="34" xfId="146" applyFont="1" applyFill="1" applyBorder="1" applyAlignment="1">
      <alignment horizontal="center" vertical="center"/>
      <protection/>
    </xf>
    <xf numFmtId="0" fontId="6" fillId="0" borderId="33" xfId="146" applyFont="1" applyBorder="1" applyAlignment="1" applyProtection="1">
      <alignment horizontal="center" vertical="center" shrinkToFit="1"/>
      <protection locked="0"/>
    </xf>
    <xf numFmtId="0" fontId="6" fillId="0" borderId="27" xfId="146" applyFont="1" applyBorder="1" applyAlignment="1" applyProtection="1">
      <alignment horizontal="center" vertical="center" shrinkToFit="1"/>
      <protection locked="0"/>
    </xf>
    <xf numFmtId="0" fontId="6" fillId="0" borderId="34" xfId="146" applyFont="1" applyBorder="1" applyAlignment="1" applyProtection="1">
      <alignment horizontal="center" vertical="center" shrinkToFit="1"/>
      <protection locked="0"/>
    </xf>
    <xf numFmtId="0" fontId="2" fillId="5" borderId="33" xfId="146" applyFont="1" applyFill="1" applyBorder="1" applyAlignment="1">
      <alignment horizontal="center" vertical="center"/>
      <protection/>
    </xf>
    <xf numFmtId="0" fontId="2" fillId="5" borderId="34" xfId="146" applyFont="1" applyFill="1" applyBorder="1" applyAlignment="1">
      <alignment horizontal="center" vertical="center"/>
      <protection/>
    </xf>
    <xf numFmtId="0" fontId="2" fillId="5" borderId="27" xfId="146" applyFont="1" applyFill="1" applyBorder="1" applyAlignment="1">
      <alignment horizontal="center" vertical="center"/>
      <protection/>
    </xf>
    <xf numFmtId="0" fontId="4" fillId="0" borderId="31" xfId="146" applyFont="1" applyFill="1" applyBorder="1" applyAlignment="1" applyProtection="1">
      <alignment horizontal="center" vertical="center" shrinkToFit="1"/>
      <protection locked="0"/>
    </xf>
    <xf numFmtId="0" fontId="4" fillId="0" borderId="28" xfId="146" applyFont="1" applyFill="1" applyBorder="1" applyAlignment="1" applyProtection="1">
      <alignment horizontal="center" vertical="center" shrinkToFit="1"/>
      <protection locked="0"/>
    </xf>
    <xf numFmtId="0" fontId="4" fillId="0" borderId="36" xfId="146" applyFont="1" applyFill="1" applyBorder="1" applyAlignment="1" applyProtection="1">
      <alignment horizontal="center" vertical="center" shrinkToFit="1"/>
      <protection locked="0"/>
    </xf>
    <xf numFmtId="0" fontId="4" fillId="0" borderId="31" xfId="146" applyFont="1" applyBorder="1" applyAlignment="1" applyProtection="1">
      <alignment horizontal="center" vertical="center"/>
      <protection locked="0"/>
    </xf>
    <xf numFmtId="0" fontId="4" fillId="0" borderId="36" xfId="146" applyFont="1" applyBorder="1" applyAlignment="1" applyProtection="1">
      <alignment horizontal="center" vertical="center"/>
      <protection locked="0"/>
    </xf>
    <xf numFmtId="0" fontId="4" fillId="0" borderId="30" xfId="146" applyFont="1" applyBorder="1" applyAlignment="1" applyProtection="1">
      <alignment horizontal="center" vertical="center"/>
      <protection locked="0"/>
    </xf>
    <xf numFmtId="0" fontId="4" fillId="0" borderId="26" xfId="146" applyFont="1" applyBorder="1" applyAlignment="1" applyProtection="1">
      <alignment horizontal="center" vertical="center"/>
      <protection locked="0"/>
    </xf>
    <xf numFmtId="0" fontId="4" fillId="0" borderId="32" xfId="146" applyFont="1" applyBorder="1" applyAlignment="1" applyProtection="1">
      <alignment horizontal="center" vertical="center"/>
      <protection locked="0"/>
    </xf>
    <xf numFmtId="0" fontId="4" fillId="0" borderId="37" xfId="146" applyFont="1" applyBorder="1" applyAlignment="1" applyProtection="1">
      <alignment horizontal="center" vertical="center"/>
      <protection locked="0"/>
    </xf>
    <xf numFmtId="49" fontId="4" fillId="0" borderId="31" xfId="146" applyNumberFormat="1" applyFont="1" applyBorder="1" applyAlignment="1" applyProtection="1">
      <alignment horizontal="center" vertical="center"/>
      <protection locked="0"/>
    </xf>
    <xf numFmtId="49" fontId="4" fillId="0" borderId="36" xfId="146" applyNumberFormat="1" applyFont="1" applyBorder="1" applyAlignment="1" applyProtection="1">
      <alignment horizontal="center" vertical="center"/>
      <protection locked="0"/>
    </xf>
    <xf numFmtId="49" fontId="4" fillId="0" borderId="30" xfId="146" applyNumberFormat="1" applyFont="1" applyBorder="1" applyAlignment="1" applyProtection="1">
      <alignment horizontal="center" vertical="center"/>
      <protection locked="0"/>
    </xf>
    <xf numFmtId="49" fontId="4" fillId="0" borderId="26" xfId="146" applyNumberFormat="1" applyFont="1" applyBorder="1" applyAlignment="1" applyProtection="1">
      <alignment horizontal="center" vertical="center"/>
      <protection locked="0"/>
    </xf>
    <xf numFmtId="49" fontId="4" fillId="0" borderId="32" xfId="146" applyNumberFormat="1" applyFont="1" applyBorder="1" applyAlignment="1" applyProtection="1">
      <alignment horizontal="center" vertical="center"/>
      <protection locked="0"/>
    </xf>
    <xf numFmtId="49" fontId="4" fillId="0" borderId="37" xfId="146" applyNumberFormat="1" applyFont="1" applyBorder="1" applyAlignment="1" applyProtection="1">
      <alignment horizontal="center" vertical="center"/>
      <protection locked="0"/>
    </xf>
    <xf numFmtId="0" fontId="4" fillId="0" borderId="31" xfId="146" applyFont="1" applyBorder="1" applyAlignment="1" applyProtection="1">
      <alignment horizontal="center" vertical="center" wrapText="1"/>
      <protection locked="0"/>
    </xf>
    <xf numFmtId="0" fontId="4" fillId="0" borderId="36" xfId="146" applyFont="1" applyBorder="1" applyAlignment="1" applyProtection="1">
      <alignment horizontal="center" vertical="center" wrapText="1"/>
      <protection locked="0"/>
    </xf>
    <xf numFmtId="0" fontId="4" fillId="0" borderId="30" xfId="146" applyFont="1" applyBorder="1" applyAlignment="1" applyProtection="1">
      <alignment horizontal="center" vertical="center" wrapText="1"/>
      <protection locked="0"/>
    </xf>
    <xf numFmtId="0" fontId="4" fillId="0" borderId="26" xfId="146" applyFont="1" applyBorder="1" applyAlignment="1" applyProtection="1">
      <alignment horizontal="center" vertical="center" wrapText="1"/>
      <protection locked="0"/>
    </xf>
    <xf numFmtId="0" fontId="4" fillId="0" borderId="32" xfId="146" applyFont="1" applyBorder="1" applyAlignment="1" applyProtection="1">
      <alignment horizontal="center" vertical="center" wrapText="1"/>
      <protection locked="0"/>
    </xf>
    <xf numFmtId="0" fontId="4" fillId="0" borderId="37" xfId="146" applyFont="1" applyBorder="1" applyAlignment="1" applyProtection="1">
      <alignment horizontal="center" vertical="center" wrapText="1"/>
      <protection locked="0"/>
    </xf>
    <xf numFmtId="0" fontId="4" fillId="0" borderId="30" xfId="146" applyFont="1" applyFill="1" applyBorder="1" applyAlignment="1" applyProtection="1">
      <alignment horizontal="center" vertical="center" shrinkToFit="1"/>
      <protection locked="0"/>
    </xf>
    <xf numFmtId="0" fontId="4" fillId="0" borderId="0" xfId="146" applyFont="1" applyFill="1" applyBorder="1" applyAlignment="1" applyProtection="1">
      <alignment horizontal="center" vertical="center" shrinkToFit="1"/>
      <protection locked="0"/>
    </xf>
    <xf numFmtId="0" fontId="4" fillId="0" borderId="26" xfId="146" applyFont="1" applyFill="1" applyBorder="1" applyAlignment="1" applyProtection="1">
      <alignment horizontal="center" vertical="center" shrinkToFit="1"/>
      <protection locked="0"/>
    </xf>
    <xf numFmtId="0" fontId="4" fillId="0" borderId="32" xfId="146" applyFont="1" applyFill="1" applyBorder="1" applyAlignment="1" applyProtection="1">
      <alignment horizontal="center" vertical="center" shrinkToFit="1"/>
      <protection locked="0"/>
    </xf>
    <xf numFmtId="0" fontId="4" fillId="0" borderId="35" xfId="146" applyFont="1" applyFill="1" applyBorder="1" applyAlignment="1" applyProtection="1">
      <alignment horizontal="center" vertical="center" shrinkToFit="1"/>
      <protection locked="0"/>
    </xf>
    <xf numFmtId="0" fontId="4" fillId="0" borderId="37" xfId="146" applyFont="1" applyFill="1" applyBorder="1" applyAlignment="1" applyProtection="1">
      <alignment horizontal="center" vertical="center" shrinkToFit="1"/>
      <protection locked="0"/>
    </xf>
    <xf numFmtId="0" fontId="4" fillId="0" borderId="28" xfId="146" applyFont="1" applyBorder="1" applyAlignment="1" applyProtection="1">
      <alignment horizontal="center" vertical="center"/>
      <protection locked="0"/>
    </xf>
    <xf numFmtId="0" fontId="4" fillId="0" borderId="0" xfId="146" applyFont="1" applyBorder="1" applyAlignment="1" applyProtection="1">
      <alignment horizontal="center" vertical="center"/>
      <protection locked="0"/>
    </xf>
    <xf numFmtId="0" fontId="4" fillId="0" borderId="35" xfId="146" applyFont="1" applyBorder="1" applyAlignment="1" applyProtection="1">
      <alignment horizontal="center" vertical="center"/>
      <protection locked="0"/>
    </xf>
    <xf numFmtId="0" fontId="5" fillId="0" borderId="0" xfId="146" applyFont="1" applyAlignment="1">
      <alignment horizontal="center"/>
      <protection/>
    </xf>
    <xf numFmtId="0" fontId="5" fillId="0" borderId="26" xfId="146" applyFont="1" applyBorder="1" applyAlignment="1">
      <alignment horizontal="center"/>
      <protection/>
    </xf>
    <xf numFmtId="0" fontId="3" fillId="0" borderId="32" xfId="146" applyFont="1" applyBorder="1" applyAlignment="1">
      <alignment horizontal="center" vertical="center"/>
      <protection/>
    </xf>
    <xf numFmtId="0" fontId="3" fillId="0" borderId="37" xfId="146" applyFont="1" applyBorder="1" applyAlignment="1">
      <alignment horizontal="center" vertical="center"/>
      <protection/>
    </xf>
    <xf numFmtId="0" fontId="2" fillId="5" borderId="33" xfId="146" applyFont="1" applyFill="1" applyBorder="1" applyAlignment="1">
      <alignment horizontal="center" wrapText="1"/>
      <protection/>
    </xf>
    <xf numFmtId="0" fontId="2" fillId="5" borderId="27" xfId="146" applyFont="1" applyFill="1" applyBorder="1" applyAlignment="1">
      <alignment horizontal="center" wrapText="1"/>
      <protection/>
    </xf>
    <xf numFmtId="0" fontId="2" fillId="5" borderId="34" xfId="146" applyFont="1" applyFill="1" applyBorder="1" applyAlignment="1">
      <alignment horizontal="center" wrapText="1"/>
      <protection/>
    </xf>
    <xf numFmtId="0" fontId="62" fillId="0" borderId="33" xfId="146" applyFont="1" applyBorder="1" applyAlignment="1" applyProtection="1">
      <alignment horizontal="center" vertical="center" shrinkToFit="1"/>
      <protection locked="0"/>
    </xf>
    <xf numFmtId="0" fontId="62" fillId="0" borderId="27" xfId="146" applyFont="1" applyBorder="1" applyAlignment="1" applyProtection="1">
      <alignment horizontal="center" vertical="center" shrinkToFit="1"/>
      <protection locked="0"/>
    </xf>
    <xf numFmtId="0" fontId="62" fillId="0" borderId="34" xfId="146" applyFont="1" applyBorder="1" applyAlignment="1" applyProtection="1">
      <alignment horizontal="center" vertical="center" shrinkToFit="1"/>
      <protection locked="0"/>
    </xf>
    <xf numFmtId="0" fontId="2" fillId="0" borderId="31" xfId="146" applyBorder="1" applyAlignment="1">
      <alignment horizontal="center" vertical="center"/>
      <protection/>
    </xf>
    <xf numFmtId="0" fontId="2" fillId="0" borderId="36" xfId="146" applyBorder="1" applyAlignment="1">
      <alignment horizontal="center" vertical="center"/>
      <protection/>
    </xf>
    <xf numFmtId="0" fontId="4" fillId="0" borderId="31" xfId="146" applyFont="1" applyBorder="1" applyAlignment="1" applyProtection="1">
      <alignment horizontal="center"/>
      <protection locked="0"/>
    </xf>
    <xf numFmtId="0" fontId="4" fillId="0" borderId="36" xfId="146" applyFont="1" applyBorder="1" applyAlignment="1" applyProtection="1">
      <alignment horizontal="center"/>
      <protection locked="0"/>
    </xf>
    <xf numFmtId="0" fontId="3" fillId="5" borderId="33" xfId="146" applyFont="1" applyFill="1" applyBorder="1" applyAlignment="1">
      <alignment horizontal="center" vertical="center" wrapText="1"/>
      <protection/>
    </xf>
    <xf numFmtId="0" fontId="3" fillId="5" borderId="27" xfId="146" applyFont="1" applyFill="1" applyBorder="1" applyAlignment="1">
      <alignment horizontal="center" vertical="center" wrapText="1"/>
      <protection/>
    </xf>
    <xf numFmtId="0" fontId="3" fillId="5" borderId="34" xfId="146" applyFont="1" applyFill="1" applyBorder="1" applyAlignment="1">
      <alignment horizontal="center" vertical="center" wrapText="1"/>
      <protection/>
    </xf>
    <xf numFmtId="0" fontId="2" fillId="0" borderId="30" xfId="146" applyBorder="1" applyAlignment="1">
      <alignment horizontal="center" vertical="center"/>
      <protection/>
    </xf>
    <xf numFmtId="0" fontId="2" fillId="0" borderId="26" xfId="146" applyBorder="1" applyAlignment="1">
      <alignment horizontal="center" vertical="center"/>
      <protection/>
    </xf>
    <xf numFmtId="0" fontId="4" fillId="0" borderId="30" xfId="146" applyFont="1" applyBorder="1" applyAlignment="1" applyProtection="1">
      <alignment horizontal="center"/>
      <protection locked="0"/>
    </xf>
    <xf numFmtId="0" fontId="4" fillId="0" borderId="26" xfId="146" applyFont="1" applyBorder="1" applyAlignment="1" applyProtection="1">
      <alignment horizontal="center"/>
      <protection locked="0"/>
    </xf>
  </cellXfs>
  <cellStyles count="145">
    <cellStyle name="Normal" xfId="0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Итог" xfId="139"/>
    <cellStyle name="Контрольная ячейка" xfId="140"/>
    <cellStyle name="Название" xfId="141"/>
    <cellStyle name="Нейтральный" xfId="142"/>
    <cellStyle name="Обычный 2" xfId="143"/>
    <cellStyle name="Обычный 2 2" xfId="144"/>
    <cellStyle name="Обычный 2 2 2" xfId="145"/>
    <cellStyle name="Обычный 2 3" xfId="146"/>
    <cellStyle name="Обычный 2 3 2" xfId="147"/>
    <cellStyle name="Обычный 2 3_Отчет судьи-инспектора" xfId="148"/>
    <cellStyle name="Обычный 3" xfId="149"/>
    <cellStyle name="Плохой" xfId="150"/>
    <cellStyle name="Пояснение" xfId="151"/>
    <cellStyle name="Примечание" xfId="152"/>
    <cellStyle name="Percent" xfId="153"/>
    <cellStyle name="Связанная ячейка" xfId="154"/>
    <cellStyle name="Текст предупреждения" xfId="155"/>
    <cellStyle name="Comma" xfId="156"/>
    <cellStyle name="Comma [0]" xfId="157"/>
    <cellStyle name="Хороший" xfId="158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8"/>
  <sheetViews>
    <sheetView showGridLines="0" showRowColHeaders="0" tabSelected="1" zoomScalePageLayoutView="0" workbookViewId="0" topLeftCell="A1">
      <selection activeCell="B20" sqref="B20:G20"/>
    </sheetView>
  </sheetViews>
  <sheetFormatPr defaultColWidth="9.140625" defaultRowHeight="15"/>
  <cols>
    <col min="1" max="1" width="3.57421875" style="1" customWidth="1"/>
    <col min="2" max="2" width="31.28125" style="1" customWidth="1"/>
    <col min="3" max="3" width="15.00390625" style="1" customWidth="1"/>
    <col min="4" max="4" width="9.00390625" style="1" customWidth="1"/>
    <col min="5" max="5" width="25.421875" style="1" customWidth="1"/>
    <col min="6" max="6" width="9.7109375" style="1" customWidth="1"/>
    <col min="7" max="7" width="15.7109375" style="1" customWidth="1"/>
    <col min="8" max="26" width="9.140625" style="1" customWidth="1"/>
    <col min="27" max="28" width="9.140625" style="1" hidden="1" customWidth="1"/>
    <col min="29" max="16384" width="9.140625" style="1" customWidth="1"/>
  </cols>
  <sheetData>
    <row r="1" spans="2:28" ht="12.75">
      <c r="B1" s="21"/>
      <c r="C1" s="21"/>
      <c r="D1" s="21"/>
      <c r="E1" s="21"/>
      <c r="F1" s="20"/>
      <c r="G1" s="19"/>
      <c r="AA1" s="28">
        <v>1</v>
      </c>
      <c r="AB1" s="5" t="str">
        <f>"СПРАВКА"&amp;CHAR(10)&amp;" О СОСТАВЕ И КВАЛИФИКАЦИИ СУДЕЙСКОЙ КОЛЛЕГИИ"&amp;CHAR(10)&amp;" ОФИЦИАЛЬНОГО СПОРТИВНОГО СОРЕВНОВАНИЯ ПО ВИДУ СПОРТА “ТЕННИС“"</f>
        <v>СПРАВКА
 О СОСТАВЕ И КВАЛИФИКАЦИИ СУДЕЙСКОЙ КОЛЛЕГИИ
 ОФИЦИАЛЬНОГО СПОРТИВНОГО СОРЕВНОВАНИЯ ПО ВИДУ СПОРТА “ТЕННИС“</v>
      </c>
    </row>
    <row r="2" spans="1:28" ht="50.25" customHeight="1">
      <c r="A2" s="36" t="str">
        <f>INDEX(AB1:AB3,AA1)</f>
        <v>СПРАВКА
 О СОСТАВЕ И КВАЛИФИКАЦИИ СУДЕЙСКОЙ КОЛЛЕГИИ
 ОФИЦИАЛЬНОГО СПОРТИВНОГО СОРЕВНОВАНИЯ ПО ВИДУ СПОРТА “ТЕННИС“</v>
      </c>
      <c r="B2" s="36"/>
      <c r="C2" s="36"/>
      <c r="D2" s="36"/>
      <c r="E2" s="36"/>
      <c r="F2" s="36"/>
      <c r="G2" s="36"/>
      <c r="AA2" s="5"/>
      <c r="AB2" s="5" t="str">
        <f>"СПРАВКА"&amp;CHAR(10)&amp;" О СОСТАВЕ И КВАЛИФИКАЦИИ СУДЕЙСКОЙ КОЛЛЕГИИ"&amp;CHAR(10)&amp;" ОФИЦИАЛЬНОГО СПОРТИВНОГО СОРЕВНОВАНИЯ ПО ВИДУ СПОРТА “СПОРТ ЛИЦ С ПОРАЖЕНИЕМ ОДА“"</f>
        <v>СПРАВКА
 О СОСТАВЕ И КВАЛИФИКАЦИИ СУДЕЙСКОЙ КОЛЛЕГИИ
 ОФИЦИАЛЬНОГО СПОРТИВНОГО СОРЕВНОВАНИЯ ПО ВИДУ СПОРТА “СПОРТ ЛИЦ С ПОРАЖЕНИЕМ ОДА“</v>
      </c>
    </row>
    <row r="3" spans="1:28" ht="12.75">
      <c r="A3" s="37" t="s">
        <v>32</v>
      </c>
      <c r="B3" s="38"/>
      <c r="C3" s="38"/>
      <c r="D3" s="38"/>
      <c r="E3" s="38"/>
      <c r="F3" s="38"/>
      <c r="G3" s="39"/>
      <c r="AA3" s="5"/>
      <c r="AB3" s="5" t="str">
        <f>"СПРАВКА"&amp;CHAR(10)&amp;" О СОСТАВЕ И КВАЛИФИКАЦИИ СУДЕЙСКОЙ КОЛЛЕГИИ"&amp;CHAR(10)&amp;" ОФИЦИАЛЬНОГО СПОРТИВНОГО СОРЕВНОВАНИЯ ПО ВИДУ СПОРТА “СПОРТ ГЛУХИХ“"</f>
        <v>СПРАВКА
 О СОСТАВЕ И КВАЛИФИКАЦИИ СУДЕЙСКОЙ КОЛЛЕГИИ
 ОФИЦИАЛЬНОГО СПОРТИВНОГО СОРЕВНОВАНИЯ ПО ВИДУ СПОРТА “СПОРТ ГЛУХИХ“</v>
      </c>
    </row>
    <row r="4" spans="1:7" ht="24.75" customHeight="1">
      <c r="A4" s="40" t="s">
        <v>51</v>
      </c>
      <c r="B4" s="41"/>
      <c r="C4" s="41"/>
      <c r="D4" s="41"/>
      <c r="E4" s="41"/>
      <c r="F4" s="41"/>
      <c r="G4" s="42"/>
    </row>
    <row r="5" spans="1:7" ht="15" customHeight="1">
      <c r="A5" s="18"/>
      <c r="B5" s="18"/>
      <c r="C5" s="18"/>
      <c r="D5" s="18"/>
      <c r="E5" s="18"/>
      <c r="F5" s="18"/>
      <c r="G5" s="18"/>
    </row>
    <row r="6" spans="1:7" s="5" customFormat="1" ht="12.75" customHeight="1">
      <c r="A6" s="43" t="s">
        <v>36</v>
      </c>
      <c r="B6" s="44"/>
      <c r="C6" s="43" t="s">
        <v>35</v>
      </c>
      <c r="D6" s="44"/>
      <c r="E6" s="43" t="s">
        <v>41</v>
      </c>
      <c r="F6" s="45"/>
      <c r="G6" s="44"/>
    </row>
    <row r="7" spans="1:7" s="5" customFormat="1" ht="15" customHeight="1">
      <c r="A7" s="61" t="s">
        <v>40</v>
      </c>
      <c r="B7" s="62"/>
      <c r="C7" s="73"/>
      <c r="D7" s="50"/>
      <c r="E7" s="46" t="s">
        <v>43</v>
      </c>
      <c r="F7" s="47"/>
      <c r="G7" s="48"/>
    </row>
    <row r="8" spans="1:7" s="5" customFormat="1" ht="15" customHeight="1">
      <c r="A8" s="63"/>
      <c r="B8" s="64"/>
      <c r="C8" s="74"/>
      <c r="D8" s="52"/>
      <c r="E8" s="67" t="s">
        <v>50</v>
      </c>
      <c r="F8" s="68"/>
      <c r="G8" s="69"/>
    </row>
    <row r="9" spans="1:7" s="5" customFormat="1" ht="15" customHeight="1">
      <c r="A9" s="65"/>
      <c r="B9" s="66"/>
      <c r="C9" s="75"/>
      <c r="D9" s="54"/>
      <c r="E9" s="70"/>
      <c r="F9" s="71"/>
      <c r="G9" s="72"/>
    </row>
    <row r="10" spans="1:7" s="5" customFormat="1" ht="15" customHeight="1">
      <c r="A10" s="16"/>
      <c r="B10" s="22"/>
      <c r="C10" s="23"/>
      <c r="D10" s="23"/>
      <c r="E10" s="22"/>
      <c r="F10" s="22"/>
      <c r="G10" s="22"/>
    </row>
    <row r="11" spans="1:7" s="5" customFormat="1" ht="12.75" customHeight="1">
      <c r="A11" s="43" t="s">
        <v>31</v>
      </c>
      <c r="B11" s="44"/>
      <c r="C11" s="43" t="s">
        <v>30</v>
      </c>
      <c r="D11" s="44"/>
      <c r="E11" s="17" t="s">
        <v>42</v>
      </c>
      <c r="F11" s="43" t="s">
        <v>29</v>
      </c>
      <c r="G11" s="44"/>
    </row>
    <row r="12" spans="1:7" s="5" customFormat="1" ht="15" customHeight="1">
      <c r="A12" s="49" t="s">
        <v>44</v>
      </c>
      <c r="B12" s="50"/>
      <c r="C12" s="55" t="s">
        <v>52</v>
      </c>
      <c r="D12" s="56"/>
      <c r="E12" s="29"/>
      <c r="F12" s="49"/>
      <c r="G12" s="50"/>
    </row>
    <row r="13" spans="1:7" s="5" customFormat="1" ht="15" customHeight="1">
      <c r="A13" s="51"/>
      <c r="B13" s="52"/>
      <c r="C13" s="57"/>
      <c r="D13" s="58"/>
      <c r="E13" s="30" t="s">
        <v>4</v>
      </c>
      <c r="F13" s="51" t="s">
        <v>53</v>
      </c>
      <c r="G13" s="52"/>
    </row>
    <row r="14" spans="1:7" s="5" customFormat="1" ht="15" customHeight="1">
      <c r="A14" s="53"/>
      <c r="B14" s="54"/>
      <c r="C14" s="59"/>
      <c r="D14" s="60"/>
      <c r="E14" s="31"/>
      <c r="F14" s="53"/>
      <c r="G14" s="54"/>
    </row>
    <row r="15" ht="15" customHeight="1"/>
    <row r="16" spans="1:7" s="14" customFormat="1" ht="45" customHeight="1">
      <c r="A16" s="15" t="s">
        <v>28</v>
      </c>
      <c r="B16" s="15" t="s">
        <v>27</v>
      </c>
      <c r="C16" s="15" t="s">
        <v>26</v>
      </c>
      <c r="D16" s="15" t="s">
        <v>25</v>
      </c>
      <c r="E16" s="90" t="s">
        <v>24</v>
      </c>
      <c r="F16" s="91"/>
      <c r="G16" s="92"/>
    </row>
    <row r="17" spans="1:7" ht="15" customHeight="1">
      <c r="A17" s="13">
        <v>1</v>
      </c>
      <c r="B17" s="25" t="s">
        <v>45</v>
      </c>
      <c r="C17" s="26" t="s">
        <v>46</v>
      </c>
      <c r="D17" s="27" t="s">
        <v>19</v>
      </c>
      <c r="E17" s="83" t="s">
        <v>18</v>
      </c>
      <c r="F17" s="84"/>
      <c r="G17" s="85"/>
    </row>
    <row r="18" spans="1:7" ht="15" customHeight="1">
      <c r="A18" s="13">
        <v>2</v>
      </c>
      <c r="B18" s="25" t="s">
        <v>54</v>
      </c>
      <c r="C18" s="26" t="s">
        <v>46</v>
      </c>
      <c r="D18" s="27" t="s">
        <v>17</v>
      </c>
      <c r="E18" s="83" t="s">
        <v>16</v>
      </c>
      <c r="F18" s="84"/>
      <c r="G18" s="85"/>
    </row>
    <row r="19" spans="1:7" ht="15" customHeight="1">
      <c r="A19" s="13">
        <v>3</v>
      </c>
      <c r="B19" s="25" t="s">
        <v>47</v>
      </c>
      <c r="C19" s="26" t="s">
        <v>46</v>
      </c>
      <c r="D19" s="27" t="s">
        <v>17</v>
      </c>
      <c r="E19" s="83" t="s">
        <v>5</v>
      </c>
      <c r="F19" s="84"/>
      <c r="G19" s="85"/>
    </row>
    <row r="20" spans="1:7" ht="15" customHeight="1">
      <c r="A20" s="32">
        <v>4</v>
      </c>
      <c r="B20" s="33" t="s">
        <v>55</v>
      </c>
      <c r="C20" s="34"/>
      <c r="D20" s="34"/>
      <c r="E20" s="34"/>
      <c r="F20" s="34"/>
      <c r="G20" s="35"/>
    </row>
    <row r="21" spans="1:7" ht="15" customHeight="1">
      <c r="A21" s="12"/>
      <c r="B21" s="11"/>
      <c r="C21" s="10"/>
      <c r="D21" s="9"/>
      <c r="E21" s="9"/>
      <c r="F21" s="9"/>
      <c r="G21" s="9"/>
    </row>
    <row r="22" spans="4:7" ht="12.75" customHeight="1">
      <c r="D22" s="80" t="s">
        <v>23</v>
      </c>
      <c r="E22" s="81"/>
      <c r="F22" s="81"/>
      <c r="G22" s="82"/>
    </row>
    <row r="23" spans="2:7" s="5" customFormat="1" ht="24.75" customHeight="1">
      <c r="B23" s="8"/>
      <c r="C23" s="7"/>
      <c r="D23" s="93"/>
      <c r="E23" s="94"/>
      <c r="F23" s="95" t="s">
        <v>48</v>
      </c>
      <c r="G23" s="96"/>
    </row>
    <row r="24" spans="4:7" s="5" customFormat="1" ht="12" customHeight="1">
      <c r="D24" s="78" t="s">
        <v>20</v>
      </c>
      <c r="E24" s="79"/>
      <c r="F24" s="78" t="s">
        <v>34</v>
      </c>
      <c r="G24" s="79"/>
    </row>
    <row r="25" spans="2:6" ht="15" customHeight="1">
      <c r="B25" s="5"/>
      <c r="C25" s="5"/>
      <c r="D25" s="6"/>
      <c r="E25" s="6"/>
      <c r="F25" s="6"/>
    </row>
    <row r="26" spans="4:7" ht="12.75" customHeight="1">
      <c r="D26" s="80" t="s">
        <v>22</v>
      </c>
      <c r="E26" s="81"/>
      <c r="F26" s="81"/>
      <c r="G26" s="82"/>
    </row>
    <row r="27" spans="1:7" ht="24.75" customHeight="1">
      <c r="A27" s="76" t="s">
        <v>21</v>
      </c>
      <c r="B27" s="76"/>
      <c r="C27" s="77"/>
      <c r="D27" s="86"/>
      <c r="E27" s="87"/>
      <c r="F27" s="88" t="s">
        <v>49</v>
      </c>
      <c r="G27" s="89"/>
    </row>
    <row r="28" spans="2:7" ht="12" customHeight="1">
      <c r="B28" s="5"/>
      <c r="C28" s="5"/>
      <c r="D28" s="78" t="s">
        <v>20</v>
      </c>
      <c r="E28" s="79"/>
      <c r="F28" s="78" t="s">
        <v>34</v>
      </c>
      <c r="G28" s="79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spans="1:12" s="2" customFormat="1" ht="14.25" hidden="1">
      <c r="A206" s="2" t="s">
        <v>19</v>
      </c>
      <c r="B206" s="4" t="s">
        <v>18</v>
      </c>
      <c r="C206" s="2">
        <v>5</v>
      </c>
      <c r="D206" s="3" t="s">
        <v>33</v>
      </c>
      <c r="E206" s="3" t="str">
        <f>IF($E12="МУЖЧИНЫ И ЖЕНЩИНЫ","МУЖЧИНЫ",IF($E12="ДО 19 ЛЕТ","ЮНИОРЫ","ЮНОШИ"))</f>
        <v>ЮНОШИ</v>
      </c>
      <c r="G206" s="5" t="str">
        <f>IF(AA1=1,"ОДИНОЧНЫЙ РАЗРЯД",IF(AA1=2,"ТЕННИС НА КОЛЯСКАХ - ОДИНОЧНЫЙ РАЗРЯД",IF(AA1=3,"ТЕННИС - ОДИНОЧНЫЙ РАЗРЯД","")))</f>
        <v>ОДИНОЧНЫЙ РАЗРЯД</v>
      </c>
      <c r="L206" s="2" t="s">
        <v>37</v>
      </c>
    </row>
    <row r="207" spans="1:12" s="2" customFormat="1" ht="14.25" hidden="1">
      <c r="A207" s="2" t="s">
        <v>17</v>
      </c>
      <c r="B207" s="2" t="s">
        <v>16</v>
      </c>
      <c r="C207" s="2">
        <v>4</v>
      </c>
      <c r="D207" s="3" t="str">
        <f>IF(AA1=1,"ДО 19 ЛЕТ",IF(AA1=2,"ДО 18 ЛЕТ",IF(AA1=3,"13-18 ЛЕТ","")))</f>
        <v>ДО 19 ЛЕТ</v>
      </c>
      <c r="E207" s="3" t="str">
        <f>IF($E12="МУЖЧИНЫ И ЖЕНЩИНЫ","ЖЕНЩИНЫ",IF($E12="ДО 19 ЛЕТ","ЮНИОРКИ","ДЕВУШКИ"))</f>
        <v>ДЕВУШКИ</v>
      </c>
      <c r="G207" s="5" t="str">
        <f>IF(AA1=1,"ПАРНЫЙ РАЗРЯД",IF(AA1=2,"ТЕННИС НА КОЛЯСКАХ - ПАРНЫЙ РАЗРЯД",IF(AA1=3,"ТЕННИС - ПАРНЫЙ РАЗРЯД","")))</f>
        <v>ПАРНЫЙ РАЗРЯД</v>
      </c>
      <c r="L207" s="2" t="s">
        <v>38</v>
      </c>
    </row>
    <row r="208" spans="1:12" s="2" customFormat="1" ht="14.25" hidden="1">
      <c r="A208" s="2" t="s">
        <v>15</v>
      </c>
      <c r="B208" s="2" t="s">
        <v>14</v>
      </c>
      <c r="C208" s="2">
        <v>3</v>
      </c>
      <c r="D208" s="3" t="str">
        <f>IF(AA1=1,"ДО 17 ЛЕТ","")</f>
        <v>ДО 17 ЛЕТ</v>
      </c>
      <c r="E208" s="3" t="str">
        <f>IF($E12="МУЖЧИНЫ И ЖЕНЩИНЫ","МУЖЧИНЫ И ЖЕНЩИНЫ",IF($E12="ДО 19 ЛЕТ","ЮНИОРЫ И ЮНИОРКИ","ЮНОШИ И ДЕВУШКИ"))</f>
        <v>ЮНОШИ И ДЕВУШКИ</v>
      </c>
      <c r="G208" s="5" t="str">
        <f>IF(AA1=1,"СМЕШАННЫЙ ПАРНЫЙ РАЗРЯД",IF(AA1=2,"",IF(AA1=3,"ТЕННИС - СМЕШАННЫЙ ПАРНЫЙ РАЗРЯД","")))</f>
        <v>СМЕШАННЫЙ ПАРНЫЙ РАЗРЯД</v>
      </c>
      <c r="L208" s="2" t="s">
        <v>40</v>
      </c>
    </row>
    <row r="209" spans="1:12" s="2" customFormat="1" ht="14.25" hidden="1">
      <c r="A209" s="2" t="s">
        <v>13</v>
      </c>
      <c r="B209" s="4" t="s">
        <v>12</v>
      </c>
      <c r="C209" s="2">
        <v>2</v>
      </c>
      <c r="D209" s="3" t="str">
        <f>IF(AA1=1,"ДО 15 ЛЕТ","")</f>
        <v>ДО 15 ЛЕТ</v>
      </c>
      <c r="E209" s="3"/>
      <c r="G209" s="5" t="str">
        <f>IF(AA1=1,"КОМАНДНЫЕ СОРЕВНОВАНИЯ","")</f>
        <v>КОМАНДНЫЕ СОРЕВНОВАНИЯ</v>
      </c>
      <c r="L209" s="2" t="s">
        <v>39</v>
      </c>
    </row>
    <row r="210" spans="1:7" s="2" customFormat="1" ht="14.25" hidden="1">
      <c r="A210" s="2" t="s">
        <v>11</v>
      </c>
      <c r="B210" s="4" t="s">
        <v>10</v>
      </c>
      <c r="D210" s="3" t="str">
        <f>IF(AA1=1,"ДО 13 ЛЕТ","")</f>
        <v>ДО 13 ЛЕТ</v>
      </c>
      <c r="E210" s="3"/>
      <c r="G210" s="5" t="str">
        <f>IF(AA1=1,"ПЛЯЖНЫЙ ТЕННИС - ПАРНЫЙ РАЗРЯД","")</f>
        <v>ПЛЯЖНЫЙ ТЕННИС - ПАРНЫЙ РАЗРЯД</v>
      </c>
    </row>
    <row r="211" spans="1:7" s="2" customFormat="1" ht="14.25" hidden="1">
      <c r="A211" s="2" t="s">
        <v>9</v>
      </c>
      <c r="B211" s="4" t="s">
        <v>8</v>
      </c>
      <c r="D211" s="3" t="str">
        <f>IF(AA1=1,"9-10 ЛЕТ","")</f>
        <v>9-10 ЛЕТ</v>
      </c>
      <c r="E211" s="3"/>
      <c r="G211" s="5" t="str">
        <f>IF(AA1=1,"ПЛЯЖНЫЙ ТЕННИС - СМЕШАННЫЙ ПАРНЫЙ РАЗРЯД","")</f>
        <v>ПЛЯЖНЫЙ ТЕННИС - СМЕШАННЫЙ ПАРНЫЙ РАЗРЯД</v>
      </c>
    </row>
    <row r="212" spans="1:7" s="2" customFormat="1" ht="12.75" hidden="1">
      <c r="A212" s="1"/>
      <c r="B212" s="2" t="s">
        <v>7</v>
      </c>
      <c r="G212" s="5" t="str">
        <f>IF(AA1=1,"ПЛЯЖНЫЙ ТЕННИС - КОМАНДНЫЕ СОРЕВНОВАНИЯ","")</f>
        <v>ПЛЯЖНЫЙ ТЕННИС - КОМАНДНЫЕ СОРЕВНОВАНИЯ</v>
      </c>
    </row>
    <row r="213" spans="1:5" s="2" customFormat="1" ht="14.25" hidden="1">
      <c r="A213" s="1"/>
      <c r="B213" s="2" t="s">
        <v>6</v>
      </c>
      <c r="D213" s="3" t="s">
        <v>33</v>
      </c>
      <c r="E213" s="3" t="str">
        <f>IF($E13="МУЖЧИНЫ И ЖЕНЩИНЫ","МУЖЧИНЫ",IF($E13="ДО 19 ЛЕТ","ЮНИОРЫ","ЮНОШИ"))</f>
        <v>ЮНИОРЫ</v>
      </c>
    </row>
    <row r="214" spans="2:5" ht="15" customHeight="1" hidden="1">
      <c r="B214" s="4" t="s">
        <v>5</v>
      </c>
      <c r="D214" s="3" t="s">
        <v>4</v>
      </c>
      <c r="E214" s="3" t="str">
        <f>IF($E13="МУЖЧИНЫ И ЖЕНЩИНЫ","ЖЕНЩИНЫ",IF($E13="ДО 19 ЛЕТ","ЮНИОРКИ","ДЕВУШКИ"))</f>
        <v>ЮНИОРКИ</v>
      </c>
    </row>
    <row r="215" spans="4:5" ht="15" customHeight="1" hidden="1">
      <c r="D215" s="3" t="s">
        <v>3</v>
      </c>
      <c r="E215" s="3" t="str">
        <f>IF($E13="МУЖЧИНЫ И ЖЕНЩИНЫ","МУЖЧИНЫ И ЖЕНЩИНЫ",IF($E13="ДО 19 ЛЕТ","ЮНИОРЫ И ЮНИОРКИ","ЮНОШИ И ДЕВУШКИ"))</f>
        <v>ЮНИОРЫ И ЮНИОРКИ</v>
      </c>
    </row>
    <row r="216" spans="4:5" ht="14.25" hidden="1">
      <c r="D216" s="3" t="s">
        <v>2</v>
      </c>
      <c r="E216" s="3"/>
    </row>
    <row r="217" spans="4:5" ht="14.25" hidden="1">
      <c r="D217" s="3" t="s">
        <v>1</v>
      </c>
      <c r="E217" s="3"/>
    </row>
    <row r="218" spans="4:5" ht="14.25" hidden="1">
      <c r="D218" s="3" t="s">
        <v>0</v>
      </c>
      <c r="E218" s="3"/>
    </row>
    <row r="219" ht="12.75" hidden="1"/>
    <row r="220" spans="4:7" ht="14.25" hidden="1">
      <c r="D220" s="3" t="s">
        <v>33</v>
      </c>
      <c r="E220" s="3" t="str">
        <f>IF($E14="МУЖЧИНЫ И ЖЕНЩИНЫ","МУЖЧИНЫ",IF($E14="ДО 19 ЛЕТ","ЮНИОРЫ","ЮНОШИ"))</f>
        <v>ЮНОШИ</v>
      </c>
      <c r="G220" s="2"/>
    </row>
    <row r="221" spans="4:7" ht="14.25" hidden="1">
      <c r="D221" s="3" t="s">
        <v>4</v>
      </c>
      <c r="E221" s="3" t="str">
        <f>IF($E14="МУЖЧИНЫ И ЖЕНЩИНЫ","ЖЕНЩИНЫ",IF($E14="ДО 19 ЛЕТ","ЮНИОРКИ","ДЕВУШКИ"))</f>
        <v>ДЕВУШКИ</v>
      </c>
      <c r="G221" s="2"/>
    </row>
    <row r="222" spans="4:7" ht="14.25" hidden="1">
      <c r="D222" s="3" t="s">
        <v>3</v>
      </c>
      <c r="E222" s="3" t="str">
        <f>IF($E14="МУЖЧИНЫ И ЖЕНЩИНЫ","МУЖЧИНЫ И ЖЕНЩИНЫ",IF($E14="ДО 19 ЛЕТ","ЮНИОРЫ И ЮНИОРКИ","ЮНОШИ И ДЕВУШКИ"))</f>
        <v>ЮНОШИ И ДЕВУШКИ</v>
      </c>
      <c r="G222" s="2"/>
    </row>
    <row r="223" spans="4:7" ht="14.25" hidden="1">
      <c r="D223" s="3" t="s">
        <v>2</v>
      </c>
      <c r="E223" s="3"/>
      <c r="G223" s="2"/>
    </row>
    <row r="224" spans="4:7" ht="14.25" hidden="1">
      <c r="D224" s="3" t="s">
        <v>1</v>
      </c>
      <c r="E224" s="3"/>
      <c r="G224" s="2"/>
    </row>
    <row r="225" spans="4:7" ht="14.25" hidden="1">
      <c r="D225" s="3" t="s">
        <v>0</v>
      </c>
      <c r="E225" s="3"/>
      <c r="G225" s="2"/>
    </row>
    <row r="252" ht="12.75">
      <c r="B252" s="24"/>
    </row>
    <row r="253" ht="12.75">
      <c r="B253" s="24"/>
    </row>
    <row r="254" ht="12.75">
      <c r="B254" s="24"/>
    </row>
    <row r="255" ht="12.75">
      <c r="B255" s="24"/>
    </row>
    <row r="256" ht="12.75">
      <c r="B256" s="24"/>
    </row>
    <row r="257" ht="12.75">
      <c r="B257" s="24"/>
    </row>
    <row r="258" ht="12.75">
      <c r="B258" s="24"/>
    </row>
  </sheetData>
  <sheetProtection password="81FF" sheet="1" objects="1" scenarios="1" selectLockedCells="1"/>
  <mergeCells count="35">
    <mergeCell ref="E17:G17"/>
    <mergeCell ref="D27:E27"/>
    <mergeCell ref="F27:G27"/>
    <mergeCell ref="E16:G16"/>
    <mergeCell ref="D23:E23"/>
    <mergeCell ref="F23:G23"/>
    <mergeCell ref="E19:G19"/>
    <mergeCell ref="E18:G18"/>
    <mergeCell ref="D22:G22"/>
    <mergeCell ref="A27:C27"/>
    <mergeCell ref="D28:E28"/>
    <mergeCell ref="F28:G28"/>
    <mergeCell ref="D24:E24"/>
    <mergeCell ref="F24:G24"/>
    <mergeCell ref="D26:G26"/>
    <mergeCell ref="C6:D6"/>
    <mergeCell ref="A12:B14"/>
    <mergeCell ref="C12:D14"/>
    <mergeCell ref="F12:G12"/>
    <mergeCell ref="F13:G13"/>
    <mergeCell ref="F14:G14"/>
    <mergeCell ref="A7:B9"/>
    <mergeCell ref="E8:G8"/>
    <mergeCell ref="E9:G9"/>
    <mergeCell ref="C7:D9"/>
    <mergeCell ref="B20:G20"/>
    <mergeCell ref="A2:G2"/>
    <mergeCell ref="A3:G3"/>
    <mergeCell ref="A4:G4"/>
    <mergeCell ref="A11:B11"/>
    <mergeCell ref="C11:D11"/>
    <mergeCell ref="F11:G11"/>
    <mergeCell ref="E6:G6"/>
    <mergeCell ref="E7:G7"/>
    <mergeCell ref="A6:B6"/>
  </mergeCells>
  <conditionalFormatting sqref="C7:D9">
    <cfRule type="expression" priority="1" dxfId="0" stopIfTrue="1">
      <formula>OR(A7="МУНИЦИПАЛЬНОГО ОБРАЗОВАНИЯ",A7="СУБЪЕКТА РОССИЙСКОЙ ФЕДЕРАЦИИ")</formula>
    </cfRule>
  </conditionalFormatting>
  <dataValidations count="9">
    <dataValidation type="list" allowBlank="1" showInputMessage="1" showErrorMessage="1" sqref="F14:G14 F10:G10">
      <formula1>$E$220:$E$222</formula1>
    </dataValidation>
    <dataValidation type="list" allowBlank="1" showInputMessage="1" showErrorMessage="1" sqref="E10">
      <formula1>$D$220:$D$225</formula1>
    </dataValidation>
    <dataValidation type="list" allowBlank="1" showInputMessage="1" showErrorMessage="1" sqref="F13:G13">
      <formula1>$E$213:$E$215</formula1>
    </dataValidation>
    <dataValidation type="list" allowBlank="1" showInputMessage="1" showErrorMessage="1" sqref="F12:G12">
      <formula1>$E$206:$E$208</formula1>
    </dataValidation>
    <dataValidation type="list" allowBlank="1" showInputMessage="1" showErrorMessage="1" sqref="E12 E13:E14">
      <formula1>$D$206:$D$211</formula1>
    </dataValidation>
    <dataValidation type="list" allowBlank="1" showInputMessage="1" showErrorMessage="1" sqref="D17:D19">
      <formula1>$A$206:$A$209</formula1>
    </dataValidation>
    <dataValidation type="list" allowBlank="1" showInputMessage="1" showErrorMessage="1" sqref="E17:E19">
      <formula1>$B$206:$B$214</formula1>
    </dataValidation>
    <dataValidation type="list" allowBlank="1" showInputMessage="1" showErrorMessage="1" sqref="E7:G9">
      <formula1>$G$206:$G$212</formula1>
    </dataValidation>
    <dataValidation type="list" allowBlank="1" showInputMessage="1" showErrorMessage="1" sqref="A7:B9">
      <formula1>$L$206:$L$209</formula1>
    </dataValidation>
  </dataValidations>
  <printOptions horizontalCentered="1"/>
  <pageMargins left="0.2755905511811024" right="0.2755905511811024" top="0.35433070866141736" bottom="0.6299212598425197" header="0.2362204724409449" footer="0.1968503937007874"/>
  <pageSetup fitToHeight="1" fitToWidth="1" horizontalDpi="600" verticalDpi="600" orientation="portrait" paperSize="9" scale="8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Эйдерман</dc:creator>
  <cp:keywords/>
  <dc:description/>
  <cp:lastModifiedBy>LEGION</cp:lastModifiedBy>
  <cp:lastPrinted>2020-12-24T13:58:37Z</cp:lastPrinted>
  <dcterms:created xsi:type="dcterms:W3CDTF">2020-01-10T10:58:07Z</dcterms:created>
  <dcterms:modified xsi:type="dcterms:W3CDTF">2021-05-13T14:48:59Z</dcterms:modified>
  <cp:category/>
  <cp:version/>
  <cp:contentType/>
  <cp:contentStatus/>
</cp:coreProperties>
</file>