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690" activeTab="0"/>
  </bookViews>
  <sheets>
    <sheet name="Региональный реестр судей" sheetId="1" r:id="rId1"/>
  </sheets>
  <definedNames>
    <definedName name="_GoBack" localSheetId="0">'Региональный реестр судей'!#REF!</definedName>
    <definedName name="_xlnm.Print_Titles" localSheetId="0">'Региональный реестр судей'!$1:$4</definedName>
  </definedNames>
  <calcPr fullCalcOnLoad="1"/>
</workbook>
</file>

<file path=xl/sharedStrings.xml><?xml version="1.0" encoding="utf-8"?>
<sst xmlns="http://schemas.openxmlformats.org/spreadsheetml/2006/main" count="102" uniqueCount="71">
  <si>
    <t>ЮС</t>
  </si>
  <si>
    <t>Номер приказа</t>
  </si>
  <si>
    <t>1К</t>
  </si>
  <si>
    <t>2К</t>
  </si>
  <si>
    <t>3К</t>
  </si>
  <si>
    <t>Член Рег.КС</t>
  </si>
  <si>
    <t>Главный судья</t>
  </si>
  <si>
    <t>Судья ГСК</t>
  </si>
  <si>
    <t>Судья на вышке</t>
  </si>
  <si>
    <t>Присвоение категории</t>
  </si>
  <si>
    <t>Подтверждение категории</t>
  </si>
  <si>
    <t>Организация, присвоившая категорию</t>
  </si>
  <si>
    <t>Организация, подтвердившая категорию</t>
  </si>
  <si>
    <r>
      <t>N п/п</t>
    </r>
  </si>
  <si>
    <t>Должность в региональной коллегии судей</t>
  </si>
  <si>
    <t>Председатель</t>
  </si>
  <si>
    <t>Член президиума</t>
  </si>
  <si>
    <t>Зам.председателя</t>
  </si>
  <si>
    <t>Фамилия, Имя, Отчество</t>
  </si>
  <si>
    <t>Дата рождения</t>
  </si>
  <si>
    <t>Субъект РФ</t>
  </si>
  <si>
    <t>Город</t>
  </si>
  <si>
    <t>Квалификационная категория спортивного судьи по теннису</t>
  </si>
  <si>
    <t>E-mail</t>
  </si>
  <si>
    <t>Телефон мобильный</t>
  </si>
  <si>
    <t>ВК</t>
  </si>
  <si>
    <t>Срок действия категории</t>
  </si>
  <si>
    <t>Дата отсчета</t>
  </si>
  <si>
    <t>Количество лет</t>
  </si>
  <si>
    <t>Данные для сортировки</t>
  </si>
  <si>
    <t>Должность</t>
  </si>
  <si>
    <t>Категория</t>
  </si>
  <si>
    <t>РЕГИОНАЛЬНЫЙ РЕЕСТР СПОРТИВНЫХ СУДЕЙ ПО ТЕННИСУ</t>
  </si>
  <si>
    <t>Судейская специализация</t>
  </si>
  <si>
    <t>Старший судья</t>
  </si>
  <si>
    <t>Судья на линии</t>
  </si>
  <si>
    <t>Дата приказа о присвоении</t>
  </si>
  <si>
    <t>Дата приказа о подтверждении</t>
  </si>
  <si>
    <t>Текущий возраст судьи</t>
  </si>
  <si>
    <t>Возраст судьи на момент присвоения</t>
  </si>
  <si>
    <t>Иванов Иван Иванович</t>
  </si>
  <si>
    <t>Н-ск</t>
  </si>
  <si>
    <t>П-1</t>
  </si>
  <si>
    <t>Минспорт России</t>
  </si>
  <si>
    <t>П/1</t>
  </si>
  <si>
    <t>Федерация тенниса России</t>
  </si>
  <si>
    <t>Петров Петр Петрович</t>
  </si>
  <si>
    <t>П-2</t>
  </si>
  <si>
    <t>Министерство спорта Н-ской области</t>
  </si>
  <si>
    <t>П/2</t>
  </si>
  <si>
    <t>РСОО "Федерация тенниса Н-ской области"</t>
  </si>
  <si>
    <t>Андреев Андрей Андреевич</t>
  </si>
  <si>
    <t>П-3</t>
  </si>
  <si>
    <t>Комитет ФКиС г. Н-ска</t>
  </si>
  <si>
    <t>П/5</t>
  </si>
  <si>
    <t>Борисов Борис Борисович</t>
  </si>
  <si>
    <t>П/3</t>
  </si>
  <si>
    <t>Владимирцев Владимир Владимирович</t>
  </si>
  <si>
    <t>П-4</t>
  </si>
  <si>
    <t>П/4</t>
  </si>
  <si>
    <t>mail1.gmail.com</t>
  </si>
  <si>
    <t>89271111111</t>
  </si>
  <si>
    <t>mail2.gmail.com</t>
  </si>
  <si>
    <t>89272222222</t>
  </si>
  <si>
    <t>mail3.gmail.com</t>
  </si>
  <si>
    <t>89273333333</t>
  </si>
  <si>
    <t>mail4.gmail.com</t>
  </si>
  <si>
    <t>89274444444</t>
  </si>
  <si>
    <t>mail5.gmail.com</t>
  </si>
  <si>
    <t>89275555555</t>
  </si>
  <si>
    <t>Н-ская область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</si>
</sst>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49">
    <font>
      <sz val="10"/>
      <name val="Arial Cyr"/>
      <family val="0"/>
    </font>
    <font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i/>
      <sz val="11"/>
      <color indexed="23"/>
      <name val="Times New Roman"/>
      <family val="2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0"/>
      <color indexed="10"/>
      <name val="Arial Cyr"/>
      <family val="0"/>
    </font>
    <font>
      <sz val="24"/>
      <name val="Arial"/>
      <family val="2"/>
    </font>
    <font>
      <b/>
      <sz val="24"/>
      <name val="Arial"/>
      <family val="2"/>
    </font>
    <font>
      <b/>
      <sz val="16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1" fillId="0" borderId="0" xfId="54" applyFont="1" applyFill="1">
      <alignment/>
      <protection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 locked="0"/>
    </xf>
    <xf numFmtId="1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/>
      <protection locked="0"/>
    </xf>
    <xf numFmtId="14" fontId="0" fillId="0" borderId="15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1" fillId="32" borderId="16" xfId="54" applyFont="1" applyFill="1" applyBorder="1" applyAlignment="1">
      <alignment horizontal="center" vertical="center" wrapText="1"/>
      <protection/>
    </xf>
    <xf numFmtId="14" fontId="0" fillId="32" borderId="0" xfId="0" applyNumberFormat="1" applyFill="1" applyAlignment="1">
      <alignment/>
    </xf>
    <xf numFmtId="0" fontId="0" fillId="32" borderId="0" xfId="0" applyFill="1" applyAlignment="1">
      <alignment horizontal="center"/>
    </xf>
    <xf numFmtId="0" fontId="1" fillId="32" borderId="0" xfId="54" applyFont="1" applyFill="1">
      <alignment/>
      <protection/>
    </xf>
    <xf numFmtId="0" fontId="1" fillId="32" borderId="0" xfId="54" applyFont="1" applyFill="1" applyAlignment="1">
      <alignment horizontal="center"/>
      <protection/>
    </xf>
    <xf numFmtId="0" fontId="1" fillId="32" borderId="0" xfId="54" applyFont="1" applyFill="1" applyProtection="1">
      <alignment/>
      <protection locked="0"/>
    </xf>
    <xf numFmtId="0" fontId="1" fillId="32" borderId="16" xfId="54" applyFont="1" applyFill="1" applyBorder="1" applyAlignment="1">
      <alignment vertical="center" shrinkToFit="1"/>
      <protection/>
    </xf>
    <xf numFmtId="0" fontId="1" fillId="32" borderId="16" xfId="54" applyFont="1" applyFill="1" applyBorder="1" applyAlignment="1">
      <alignment horizontal="center" vertical="center" shrinkToFit="1"/>
      <protection/>
    </xf>
    <xf numFmtId="14" fontId="0" fillId="0" borderId="14" xfId="0" applyNumberFormat="1" applyFill="1" applyBorder="1" applyAlignment="1" applyProtection="1">
      <alignment horizontal="center"/>
      <protection/>
    </xf>
    <xf numFmtId="14" fontId="0" fillId="0" borderId="15" xfId="0" applyNumberFormat="1" applyFill="1" applyBorder="1" applyAlignment="1" applyProtection="1">
      <alignment horizontal="center"/>
      <protection/>
    </xf>
    <xf numFmtId="0" fontId="1" fillId="32" borderId="0" xfId="54" applyFont="1" applyFill="1" applyBorder="1" applyAlignment="1">
      <alignment horizontal="center" vertical="center" textRotation="90" wrapText="1"/>
      <protection/>
    </xf>
    <xf numFmtId="0" fontId="1" fillId="32" borderId="0" xfId="54" applyFont="1" applyFill="1" applyBorder="1" applyAlignment="1">
      <alignment vertical="center" shrinkToFit="1"/>
      <protection/>
    </xf>
    <xf numFmtId="0" fontId="1" fillId="32" borderId="0" xfId="54" applyFont="1" applyFill="1" applyBorder="1" applyAlignment="1">
      <alignment horizontal="center" vertical="center" shrinkToFit="1"/>
      <protection/>
    </xf>
    <xf numFmtId="0" fontId="11" fillId="32" borderId="16" xfId="54" applyFont="1" applyFill="1" applyBorder="1" applyAlignment="1">
      <alignment horizontal="center" vertical="center"/>
      <protection/>
    </xf>
    <xf numFmtId="0" fontId="11" fillId="32" borderId="16" xfId="54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/>
    </xf>
    <xf numFmtId="14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1" fillId="32" borderId="17" xfId="54" applyNumberFormat="1" applyFont="1" applyFill="1" applyBorder="1" applyAlignment="1">
      <alignment horizontal="center" vertical="center" wrapText="1"/>
      <protection/>
    </xf>
    <xf numFmtId="0" fontId="11" fillId="32" borderId="18" xfId="54" applyFont="1" applyFill="1" applyBorder="1" applyAlignment="1">
      <alignment horizontal="center" vertical="center" wrapText="1"/>
      <protection/>
    </xf>
    <xf numFmtId="0" fontId="11" fillId="32" borderId="17" xfId="54" applyFont="1" applyFill="1" applyBorder="1" applyAlignment="1">
      <alignment horizontal="center" vertical="center"/>
      <protection/>
    </xf>
    <xf numFmtId="0" fontId="12" fillId="32" borderId="17" xfId="0" applyFont="1" applyFill="1" applyBorder="1" applyAlignment="1">
      <alignment horizontal="center"/>
    </xf>
    <xf numFmtId="0" fontId="11" fillId="32" borderId="17" xfId="54" applyFont="1" applyFill="1" applyBorder="1" applyAlignment="1">
      <alignment horizontal="center" vertical="center" wrapText="1"/>
      <protection/>
    </xf>
    <xf numFmtId="0" fontId="11" fillId="33" borderId="17" xfId="54" applyFont="1" applyFill="1" applyBorder="1" applyAlignment="1">
      <alignment horizontal="center" vertical="center" wrapText="1"/>
      <protection/>
    </xf>
    <xf numFmtId="14" fontId="0" fillId="0" borderId="13" xfId="0" applyNumberFormat="1" applyFill="1" applyBorder="1" applyAlignment="1" applyProtection="1">
      <alignment horizontal="center"/>
      <protection locked="0"/>
    </xf>
    <xf numFmtId="14" fontId="0" fillId="0" borderId="13" xfId="0" applyNumberFormat="1" applyFill="1" applyBorder="1" applyAlignment="1" applyProtection="1">
      <alignment horizontal="center"/>
      <protection/>
    </xf>
    <xf numFmtId="49" fontId="0" fillId="0" borderId="13" xfId="0" applyNumberFormat="1" applyFill="1" applyBorder="1" applyAlignment="1" applyProtection="1">
      <alignment horizontal="left"/>
      <protection locked="0"/>
    </xf>
    <xf numFmtId="49" fontId="0" fillId="0" borderId="14" xfId="0" applyNumberFormat="1" applyFill="1" applyBorder="1" applyAlignment="1" applyProtection="1">
      <alignment horizontal="left"/>
      <protection locked="0"/>
    </xf>
    <xf numFmtId="49" fontId="0" fillId="0" borderId="15" xfId="0" applyNumberFormat="1" applyFill="1" applyBorder="1" applyAlignment="1" applyProtection="1">
      <alignment horizontal="left"/>
      <protection locked="0"/>
    </xf>
    <xf numFmtId="49" fontId="0" fillId="0" borderId="13" xfId="0" applyNumberFormat="1" applyFill="1" applyBorder="1" applyAlignment="1" applyProtection="1">
      <alignment horizontal="center"/>
      <protection locked="0"/>
    </xf>
    <xf numFmtId="49" fontId="0" fillId="0" borderId="14" xfId="0" applyNumberFormat="1" applyFill="1" applyBorder="1" applyAlignment="1" applyProtection="1">
      <alignment horizontal="center"/>
      <protection locked="0"/>
    </xf>
    <xf numFmtId="49" fontId="0" fillId="0" borderId="15" xfId="0" applyNumberFormat="1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 applyProtection="1">
      <alignment/>
      <protection locked="0"/>
    </xf>
    <xf numFmtId="49" fontId="0" fillId="0" borderId="14" xfId="0" applyNumberFormat="1" applyFill="1" applyBorder="1" applyAlignment="1" applyProtection="1">
      <alignment/>
      <protection locked="0"/>
    </xf>
    <xf numFmtId="49" fontId="0" fillId="0" borderId="15" xfId="0" applyNumberFormat="1" applyFill="1" applyBorder="1" applyAlignment="1" applyProtection="1">
      <alignment/>
      <protection locked="0"/>
    </xf>
    <xf numFmtId="49" fontId="3" fillId="0" borderId="13" xfId="43" applyNumberFormat="1" applyFill="1" applyBorder="1" applyAlignment="1" applyProtection="1">
      <alignment horizontal="center"/>
      <protection locked="0"/>
    </xf>
    <xf numFmtId="49" fontId="0" fillId="0" borderId="19" xfId="0" applyNumberFormat="1" applyFill="1" applyBorder="1" applyAlignment="1" applyProtection="1">
      <alignment horizontal="center"/>
      <protection locked="0"/>
    </xf>
    <xf numFmtId="49" fontId="3" fillId="0" borderId="14" xfId="43" applyNumberFormat="1" applyFill="1" applyBorder="1" applyAlignment="1" applyProtection="1">
      <alignment horizont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49" fontId="3" fillId="0" borderId="15" xfId="43" applyNumberFormat="1" applyFill="1" applyBorder="1" applyAlignment="1" applyProtection="1">
      <alignment horizontal="center"/>
      <protection locked="0"/>
    </xf>
    <xf numFmtId="49" fontId="0" fillId="0" borderId="21" xfId="0" applyNumberFormat="1" applyFill="1" applyBorder="1" applyAlignment="1" applyProtection="1">
      <alignment horizontal="center"/>
      <protection locked="0"/>
    </xf>
    <xf numFmtId="0" fontId="0" fillId="32" borderId="0" xfId="0" applyFill="1" applyAlignment="1">
      <alignment/>
    </xf>
    <xf numFmtId="0" fontId="1" fillId="34" borderId="0" xfId="54" applyFont="1" applyFill="1">
      <alignment/>
      <protection/>
    </xf>
    <xf numFmtId="0" fontId="0" fillId="34" borderId="0" xfId="0" applyFill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 applyProtection="1">
      <alignment/>
      <protection locked="0"/>
    </xf>
    <xf numFmtId="14" fontId="0" fillId="0" borderId="23" xfId="0" applyNumberForma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49" fontId="0" fillId="0" borderId="23" xfId="0" applyNumberFormat="1" applyFill="1" applyBorder="1" applyAlignment="1" applyProtection="1">
      <alignment horizontal="center"/>
      <protection locked="0"/>
    </xf>
    <xf numFmtId="49" fontId="0" fillId="0" borderId="23" xfId="0" applyNumberFormat="1" applyFill="1" applyBorder="1" applyAlignment="1" applyProtection="1">
      <alignment horizontal="left"/>
      <protection locked="0"/>
    </xf>
    <xf numFmtId="49" fontId="0" fillId="0" borderId="23" xfId="0" applyNumberFormat="1" applyFill="1" applyBorder="1" applyAlignment="1" applyProtection="1">
      <alignment/>
      <protection locked="0"/>
    </xf>
    <xf numFmtId="14" fontId="0" fillId="0" borderId="23" xfId="0" applyNumberFormat="1" applyFill="1" applyBorder="1" applyAlignment="1" applyProtection="1">
      <alignment horizontal="center"/>
      <protection/>
    </xf>
    <xf numFmtId="49" fontId="3" fillId="0" borderId="23" xfId="43" applyNumberFormat="1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0" fontId="13" fillId="0" borderId="25" xfId="54" applyFont="1" applyFill="1" applyBorder="1" applyAlignment="1" applyProtection="1">
      <alignment horizontal="center" vertical="center"/>
      <protection locked="0"/>
    </xf>
    <xf numFmtId="0" fontId="13" fillId="0" borderId="18" xfId="54" applyFont="1" applyFill="1" applyBorder="1" applyAlignment="1" applyProtection="1">
      <alignment horizontal="center" vertical="center"/>
      <protection locked="0"/>
    </xf>
    <xf numFmtId="0" fontId="13" fillId="0" borderId="26" xfId="54" applyFont="1" applyFill="1" applyBorder="1" applyAlignment="1" applyProtection="1">
      <alignment horizontal="center" vertical="center"/>
      <protection locked="0"/>
    </xf>
    <xf numFmtId="0" fontId="9" fillId="33" borderId="0" xfId="54" applyFont="1" applyFill="1" applyBorder="1" applyAlignment="1" applyProtection="1">
      <alignment horizontal="center" vertical="center"/>
      <protection locked="0"/>
    </xf>
    <xf numFmtId="0" fontId="9" fillId="33" borderId="27" xfId="54" applyFont="1" applyFill="1" applyBorder="1" applyAlignment="1" applyProtection="1">
      <alignment horizontal="center" vertical="center"/>
      <protection locked="0"/>
    </xf>
    <xf numFmtId="0" fontId="8" fillId="32" borderId="28" xfId="54" applyFont="1" applyFill="1" applyBorder="1" applyAlignment="1" applyProtection="1">
      <alignment horizontal="center" vertical="center"/>
      <protection locked="0"/>
    </xf>
    <xf numFmtId="0" fontId="8" fillId="32" borderId="29" xfId="54" applyFont="1" applyFill="1" applyBorder="1" applyAlignment="1" applyProtection="1">
      <alignment horizontal="center" vertical="center"/>
      <protection locked="0"/>
    </xf>
    <xf numFmtId="0" fontId="10" fillId="32" borderId="30" xfId="0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0" fontId="1" fillId="32" borderId="17" xfId="54" applyFont="1" applyFill="1" applyBorder="1" applyAlignment="1">
      <alignment horizontal="center" vertical="center"/>
      <protection/>
    </xf>
    <xf numFmtId="0" fontId="1" fillId="32" borderId="33" xfId="54" applyFont="1" applyFill="1" applyBorder="1" applyAlignment="1">
      <alignment horizontal="center" vertical="center"/>
      <protection/>
    </xf>
    <xf numFmtId="0" fontId="1" fillId="32" borderId="17" xfId="54" applyFont="1" applyFill="1" applyBorder="1" applyAlignment="1">
      <alignment horizontal="center" vertical="center" textRotation="90" wrapText="1"/>
      <protection/>
    </xf>
    <xf numFmtId="0" fontId="1" fillId="32" borderId="33" xfId="54" applyFont="1" applyFill="1" applyBorder="1" applyAlignment="1">
      <alignment horizontal="center" vertical="center" textRotation="90" wrapText="1"/>
      <protection/>
    </xf>
    <xf numFmtId="0" fontId="10" fillId="32" borderId="25" xfId="0" applyFont="1" applyFill="1" applyBorder="1" applyAlignment="1">
      <alignment horizontal="center"/>
    </xf>
    <xf numFmtId="0" fontId="10" fillId="32" borderId="18" xfId="0" applyFont="1" applyFill="1" applyBorder="1" applyAlignment="1">
      <alignment horizontal="center"/>
    </xf>
    <xf numFmtId="0" fontId="10" fillId="32" borderId="26" xfId="0" applyFont="1" applyFill="1" applyBorder="1" applyAlignment="1">
      <alignment horizontal="center"/>
    </xf>
    <xf numFmtId="0" fontId="1" fillId="32" borderId="17" xfId="54" applyFont="1" applyFill="1" applyBorder="1" applyAlignment="1">
      <alignment horizontal="center" vertical="center" wrapText="1"/>
      <protection/>
    </xf>
    <xf numFmtId="0" fontId="1" fillId="32" borderId="33" xfId="54" applyFont="1" applyFill="1" applyBorder="1" applyAlignment="1">
      <alignment horizontal="center" vertical="center" wrapText="1"/>
      <protection/>
    </xf>
    <xf numFmtId="14" fontId="1" fillId="32" borderId="17" xfId="54" applyNumberFormat="1" applyFont="1" applyFill="1" applyBorder="1" applyAlignment="1">
      <alignment horizontal="center" vertical="center" wrapText="1"/>
      <protection/>
    </xf>
    <xf numFmtId="14" fontId="1" fillId="32" borderId="33" xfId="54" applyNumberFormat="1" applyFont="1" applyFill="1" applyBorder="1" applyAlignment="1">
      <alignment horizontal="center" vertical="center" wrapText="1"/>
      <protection/>
    </xf>
    <xf numFmtId="0" fontId="1" fillId="32" borderId="25" xfId="54" applyFont="1" applyFill="1" applyBorder="1" applyAlignment="1">
      <alignment horizontal="center" vertical="center" wrapText="1"/>
      <protection/>
    </xf>
    <xf numFmtId="0" fontId="1" fillId="32" borderId="18" xfId="54" applyFont="1" applyFill="1" applyBorder="1" applyAlignment="1">
      <alignment horizontal="center" vertical="center" wrapText="1"/>
      <protection/>
    </xf>
    <xf numFmtId="0" fontId="1" fillId="32" borderId="26" xfId="54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/>
    </xf>
    <xf numFmtId="0" fontId="1" fillId="32" borderId="34" xfId="54" applyFont="1" applyFill="1" applyBorder="1" applyAlignment="1">
      <alignment horizontal="center" vertical="center" textRotation="90" wrapText="1"/>
      <protection/>
    </xf>
    <xf numFmtId="0" fontId="1" fillId="32" borderId="26" xfId="54" applyFont="1" applyFill="1" applyBorder="1" applyAlignment="1">
      <alignment horizontal="center" vertical="center" textRotation="90" wrapText="1"/>
      <protection/>
    </xf>
    <xf numFmtId="0" fontId="1" fillId="32" borderId="27" xfId="54" applyFont="1" applyFill="1" applyBorder="1" applyAlignment="1">
      <alignment horizontal="center" vertical="center" textRotation="90" wrapText="1"/>
      <protection/>
    </xf>
    <xf numFmtId="0" fontId="1" fillId="32" borderId="32" xfId="54" applyFont="1" applyFill="1" applyBorder="1" applyAlignment="1">
      <alignment horizontal="center" vertical="center" textRotation="90" wrapText="1"/>
      <protection/>
    </xf>
    <xf numFmtId="0" fontId="1" fillId="32" borderId="28" xfId="54" applyFont="1" applyFill="1" applyBorder="1" applyAlignment="1">
      <alignment horizontal="center" vertical="center" wrapText="1"/>
      <protection/>
    </xf>
    <xf numFmtId="0" fontId="1" fillId="32" borderId="29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66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5</xdr:row>
      <xdr:rowOff>476250</xdr:rowOff>
    </xdr:from>
    <xdr:to>
      <xdr:col>1</xdr:col>
      <xdr:colOff>85725</xdr:colOff>
      <xdr:row>5</xdr:row>
      <xdr:rowOff>590550</xdr:rowOff>
    </xdr:to>
    <xdr:sp>
      <xdr:nvSpPr>
        <xdr:cNvPr id="1" name="Rectangle 33"/>
        <xdr:cNvSpPr>
          <a:spLocks/>
        </xdr:cNvSpPr>
      </xdr:nvSpPr>
      <xdr:spPr>
        <a:xfrm>
          <a:off x="76200" y="2028825"/>
          <a:ext cx="46672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  <xdr:twoCellAnchor editAs="absolute">
    <xdr:from>
      <xdr:col>0</xdr:col>
      <xdr:colOff>76200</xdr:colOff>
      <xdr:row>5</xdr:row>
      <xdr:rowOff>628650</xdr:rowOff>
    </xdr:from>
    <xdr:to>
      <xdr:col>1</xdr:col>
      <xdr:colOff>85725</xdr:colOff>
      <xdr:row>5</xdr:row>
      <xdr:rowOff>742950</xdr:rowOff>
    </xdr:to>
    <xdr:sp>
      <xdr:nvSpPr>
        <xdr:cNvPr id="2" name="Rectangle 34"/>
        <xdr:cNvSpPr>
          <a:spLocks/>
        </xdr:cNvSpPr>
      </xdr:nvSpPr>
      <xdr:spPr>
        <a:xfrm>
          <a:off x="76200" y="2181225"/>
          <a:ext cx="46672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  <xdr:twoCellAnchor editAs="absolute">
    <xdr:from>
      <xdr:col>0</xdr:col>
      <xdr:colOff>76200</xdr:colOff>
      <xdr:row>5</xdr:row>
      <xdr:rowOff>781050</xdr:rowOff>
    </xdr:from>
    <xdr:to>
      <xdr:col>1</xdr:col>
      <xdr:colOff>85725</xdr:colOff>
      <xdr:row>5</xdr:row>
      <xdr:rowOff>895350</xdr:rowOff>
    </xdr:to>
    <xdr:sp>
      <xdr:nvSpPr>
        <xdr:cNvPr id="3" name="Rectangle 34"/>
        <xdr:cNvSpPr>
          <a:spLocks/>
        </xdr:cNvSpPr>
      </xdr:nvSpPr>
      <xdr:spPr>
        <a:xfrm>
          <a:off x="76200" y="2333625"/>
          <a:ext cx="466725" cy="11430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  <xdr:twoCellAnchor editAs="absolute">
    <xdr:from>
      <xdr:col>0</xdr:col>
      <xdr:colOff>76200</xdr:colOff>
      <xdr:row>5</xdr:row>
      <xdr:rowOff>942975</xdr:rowOff>
    </xdr:from>
    <xdr:to>
      <xdr:col>1</xdr:col>
      <xdr:colOff>85725</xdr:colOff>
      <xdr:row>5</xdr:row>
      <xdr:rowOff>1057275</xdr:rowOff>
    </xdr:to>
    <xdr:sp>
      <xdr:nvSpPr>
        <xdr:cNvPr id="4" name="Rectangle 34"/>
        <xdr:cNvSpPr>
          <a:spLocks/>
        </xdr:cNvSpPr>
      </xdr:nvSpPr>
      <xdr:spPr>
        <a:xfrm>
          <a:off x="76200" y="2495550"/>
          <a:ext cx="466725" cy="114300"/>
        </a:xfrm>
        <a:prstGeom prst="rect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G174"/>
  <sheetViews>
    <sheetView showGridLines="0" showRowColHeaders="0" tabSelected="1" zoomScalePageLayoutView="0" workbookViewId="0" topLeftCell="A1">
      <selection activeCell="C6" sqref="C6:M6"/>
    </sheetView>
  </sheetViews>
  <sheetFormatPr defaultColWidth="8.875" defaultRowHeight="12.75"/>
  <cols>
    <col min="1" max="1" width="6.00390625" style="2" customWidth="1"/>
    <col min="2" max="2" width="41.50390625" style="1" customWidth="1"/>
    <col min="3" max="3" width="11.75390625" style="3" customWidth="1"/>
    <col min="4" max="4" width="31.50390625" style="2" hidden="1" customWidth="1"/>
    <col min="5" max="5" width="22.50390625" style="2" bestFit="1" customWidth="1"/>
    <col min="6" max="6" width="18.50390625" style="2" customWidth="1"/>
    <col min="7" max="7" width="12.125" style="2" customWidth="1"/>
    <col min="8" max="8" width="15.75390625" style="3" customWidth="1"/>
    <col min="9" max="9" width="47.50390625" style="1" customWidth="1"/>
    <col min="10" max="10" width="12.125" style="2" customWidth="1"/>
    <col min="11" max="11" width="15.75390625" style="3" customWidth="1"/>
    <col min="12" max="12" width="47.50390625" style="1" customWidth="1"/>
    <col min="13" max="13" width="18.50390625" style="2" customWidth="1"/>
    <col min="14" max="14" width="21.75390625" style="2" customWidth="1"/>
    <col min="15" max="15" width="29.50390625" style="2" customWidth="1"/>
    <col min="16" max="16" width="28.125" style="2" bestFit="1" customWidth="1"/>
    <col min="17" max="17" width="18.50390625" style="2" customWidth="1"/>
    <col min="18" max="18" width="16.00390625" style="1" customWidth="1"/>
    <col min="19" max="25" width="8.875" style="1" customWidth="1"/>
    <col min="26" max="26" width="8.875" style="1" hidden="1" customWidth="1"/>
    <col min="27" max="27" width="10.125" style="16" hidden="1" customWidth="1"/>
    <col min="28" max="28" width="8.25390625" style="17" hidden="1" customWidth="1"/>
    <col min="29" max="29" width="8.875" style="1" hidden="1" customWidth="1"/>
    <col min="30" max="30" width="8.875" style="2" hidden="1" customWidth="1"/>
    <col min="31" max="33" width="8.875" style="1" hidden="1" customWidth="1"/>
    <col min="34" max="16384" width="8.875" style="1" customWidth="1"/>
  </cols>
  <sheetData>
    <row r="1" spans="1:17" ht="20.25">
      <c r="A1" s="87" t="s">
        <v>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</row>
    <row r="2" spans="1:17" ht="21" thickBot="1">
      <c r="A2" s="80" t="str">
        <f ca="1">CONCATENATE("по состоянию на ",TEXT(TODAY(),"ДД.ММ.ГГГГ"))</f>
        <v>по состоянию на 04.01.2024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33" s="4" customFormat="1" ht="41.25" customHeight="1" thickBot="1">
      <c r="A3" s="83" t="s">
        <v>13</v>
      </c>
      <c r="B3" s="90" t="s">
        <v>18</v>
      </c>
      <c r="C3" s="92" t="s">
        <v>19</v>
      </c>
      <c r="D3" s="90" t="s">
        <v>20</v>
      </c>
      <c r="E3" s="83" t="s">
        <v>21</v>
      </c>
      <c r="F3" s="90" t="s">
        <v>22</v>
      </c>
      <c r="G3" s="94" t="s">
        <v>9</v>
      </c>
      <c r="H3" s="95"/>
      <c r="I3" s="96"/>
      <c r="J3" s="94" t="s">
        <v>10</v>
      </c>
      <c r="K3" s="95"/>
      <c r="L3" s="96"/>
      <c r="M3" s="90" t="s">
        <v>26</v>
      </c>
      <c r="N3" s="90" t="s">
        <v>33</v>
      </c>
      <c r="O3" s="90" t="s">
        <v>14</v>
      </c>
      <c r="P3" s="83" t="s">
        <v>23</v>
      </c>
      <c r="Q3" s="90" t="s">
        <v>24</v>
      </c>
      <c r="AA3" s="85" t="s">
        <v>27</v>
      </c>
      <c r="AB3" s="85" t="s">
        <v>28</v>
      </c>
      <c r="AC3" s="102" t="s">
        <v>29</v>
      </c>
      <c r="AD3" s="103"/>
      <c r="AF3" s="85" t="s">
        <v>39</v>
      </c>
      <c r="AG3" s="99" t="s">
        <v>38</v>
      </c>
    </row>
    <row r="4" spans="1:33" s="4" customFormat="1" ht="26.25" thickBot="1">
      <c r="A4" s="84"/>
      <c r="B4" s="91"/>
      <c r="C4" s="93"/>
      <c r="D4" s="91"/>
      <c r="E4" s="84"/>
      <c r="F4" s="97"/>
      <c r="G4" s="15" t="s">
        <v>1</v>
      </c>
      <c r="H4" s="15" t="s">
        <v>36</v>
      </c>
      <c r="I4" s="15" t="s">
        <v>11</v>
      </c>
      <c r="J4" s="15" t="s">
        <v>1</v>
      </c>
      <c r="K4" s="15" t="s">
        <v>37</v>
      </c>
      <c r="L4" s="15" t="s">
        <v>12</v>
      </c>
      <c r="M4" s="91"/>
      <c r="N4" s="91"/>
      <c r="O4" s="91"/>
      <c r="P4" s="84"/>
      <c r="Q4" s="91"/>
      <c r="Z4" s="20" t="b">
        <v>1</v>
      </c>
      <c r="AA4" s="86"/>
      <c r="AB4" s="86"/>
      <c r="AC4" s="21" t="s">
        <v>30</v>
      </c>
      <c r="AD4" s="22" t="s">
        <v>31</v>
      </c>
      <c r="AF4" s="98"/>
      <c r="AG4" s="100"/>
    </row>
    <row r="5" spans="1:33" s="4" customFormat="1" ht="13.5" thickBot="1">
      <c r="A5" s="28">
        <v>1</v>
      </c>
      <c r="B5" s="29">
        <v>2</v>
      </c>
      <c r="C5" s="36">
        <v>3</v>
      </c>
      <c r="D5" s="37"/>
      <c r="E5" s="38">
        <v>4</v>
      </c>
      <c r="F5" s="39">
        <v>5</v>
      </c>
      <c r="G5" s="40">
        <v>6</v>
      </c>
      <c r="H5" s="40">
        <v>7</v>
      </c>
      <c r="I5" s="37">
        <v>8</v>
      </c>
      <c r="J5" s="40">
        <v>9</v>
      </c>
      <c r="K5" s="40">
        <v>10</v>
      </c>
      <c r="L5" s="40">
        <v>11</v>
      </c>
      <c r="M5" s="40">
        <v>12</v>
      </c>
      <c r="N5" s="41">
        <v>13</v>
      </c>
      <c r="O5" s="29">
        <v>14</v>
      </c>
      <c r="P5" s="28">
        <v>15</v>
      </c>
      <c r="Q5" s="29">
        <v>16</v>
      </c>
      <c r="Z5" s="20"/>
      <c r="AA5" s="25"/>
      <c r="AB5" s="25"/>
      <c r="AC5" s="26"/>
      <c r="AD5" s="27"/>
      <c r="AF5" s="86"/>
      <c r="AG5" s="101"/>
    </row>
    <row r="6" spans="1:33" s="4" customFormat="1" ht="88.5" customHeight="1" thickBot="1">
      <c r="A6" s="78"/>
      <c r="B6" s="79"/>
      <c r="C6" s="73" t="s">
        <v>70</v>
      </c>
      <c r="D6" s="74"/>
      <c r="E6" s="74"/>
      <c r="F6" s="74"/>
      <c r="G6" s="74"/>
      <c r="H6" s="74"/>
      <c r="I6" s="74"/>
      <c r="J6" s="74"/>
      <c r="K6" s="74"/>
      <c r="L6" s="74"/>
      <c r="M6" s="75"/>
      <c r="N6" s="76"/>
      <c r="O6" s="76"/>
      <c r="P6" s="76"/>
      <c r="Q6" s="77"/>
      <c r="AA6" s="18"/>
      <c r="AB6" s="19"/>
      <c r="AC6" s="19"/>
      <c r="AD6" s="19"/>
      <c r="AE6" s="18"/>
      <c r="AF6" s="60"/>
      <c r="AG6" s="60"/>
    </row>
    <row r="7" spans="1:33" ht="12.75">
      <c r="A7" s="5">
        <f>ROW()-6</f>
        <v>1</v>
      </c>
      <c r="B7" s="62" t="s">
        <v>40</v>
      </c>
      <c r="C7" s="42">
        <v>29587</v>
      </c>
      <c r="D7" s="8" t="s">
        <v>41</v>
      </c>
      <c r="E7" s="47" t="s">
        <v>41</v>
      </c>
      <c r="F7" s="47" t="s">
        <v>25</v>
      </c>
      <c r="G7" s="47" t="s">
        <v>42</v>
      </c>
      <c r="H7" s="42">
        <v>40836</v>
      </c>
      <c r="I7" s="44" t="s">
        <v>43</v>
      </c>
      <c r="J7" s="47" t="s">
        <v>44</v>
      </c>
      <c r="K7" s="42">
        <v>42297</v>
      </c>
      <c r="L7" s="50" t="s">
        <v>45</v>
      </c>
      <c r="M7" s="43">
        <f>IF(AB7=0,"",DATE(YEAR(AA7)+AB7,MONTH(AA7),DAY(AA7)-1))</f>
        <v>43757</v>
      </c>
      <c r="N7" s="47" t="s">
        <v>6</v>
      </c>
      <c r="O7" s="47" t="s">
        <v>15</v>
      </c>
      <c r="P7" s="53" t="s">
        <v>60</v>
      </c>
      <c r="Q7" s="54" t="s">
        <v>61</v>
      </c>
      <c r="AA7" s="16">
        <f>IF(K7=0,H7,K7)</f>
        <v>42297</v>
      </c>
      <c r="AB7" s="17">
        <f>IF(OR(F7="ВК",F7="ВсК",F7="РК"),4,IF(F7="3К",1,IF(OR(F7="1К",F7="2К"),2,0)))</f>
        <v>4</v>
      </c>
      <c r="AC7" s="17">
        <f>IF(O7="Председатель",3,IF(O7="Зам.председателя",2,IF(O7="Член президиума",1,0)))</f>
        <v>3</v>
      </c>
      <c r="AD7" s="17">
        <f>IF(F7="ВК",7,IF(F7="ВсК",6,IF(F7="РК",5,IF(F7="1К",4,IF(F7="2К",3,IF(F7="3К",2,IF(F7="ЮС",1,0)))))))</f>
        <v>7</v>
      </c>
      <c r="AE7" s="59" t="b">
        <f>OR(ISBLANK(F7),ISBLANK(G7),ISBLANK(H7),ISBLANK(I7))</f>
        <v>0</v>
      </c>
      <c r="AF7" s="61">
        <f>IF(MONTH($H7)*32+DAY($H7)&lt;MONTH($C7)*32+DAY($C7),YEAR($H7)-YEAR($C7)-1,YEAR($H7)-YEAR($C7))</f>
        <v>30</v>
      </c>
      <c r="AG7" s="61">
        <f ca="1">IF(MONTH(TODAY())*32+DAY(TODAY())&lt;MONTH($C7)*32+DAY($C7),YEAR(TODAY())-YEAR($C7)-1,YEAR(TODAY())-YEAR($C7))</f>
        <v>43</v>
      </c>
    </row>
    <row r="8" spans="1:33" ht="12">
      <c r="A8" s="63">
        <f>ROW()-6</f>
        <v>2</v>
      </c>
      <c r="B8" s="64" t="s">
        <v>46</v>
      </c>
      <c r="C8" s="65">
        <v>30714</v>
      </c>
      <c r="D8" s="66" t="s">
        <v>41</v>
      </c>
      <c r="E8" s="67" t="s">
        <v>41</v>
      </c>
      <c r="F8" s="67" t="s">
        <v>2</v>
      </c>
      <c r="G8" s="67" t="s">
        <v>47</v>
      </c>
      <c r="H8" s="65">
        <v>40941</v>
      </c>
      <c r="I8" s="68" t="s">
        <v>48</v>
      </c>
      <c r="J8" s="67" t="s">
        <v>49</v>
      </c>
      <c r="K8" s="65">
        <v>42402</v>
      </c>
      <c r="L8" s="69" t="s">
        <v>50</v>
      </c>
      <c r="M8" s="70">
        <f>IF(AB8=0,"",DATE(YEAR(AA8)+AB8,MONTH(AA8),DAY(AA8)-1))</f>
        <v>43132</v>
      </c>
      <c r="N8" s="67" t="s">
        <v>7</v>
      </c>
      <c r="O8" s="67" t="s">
        <v>17</v>
      </c>
      <c r="P8" s="71" t="s">
        <v>62</v>
      </c>
      <c r="Q8" s="72" t="s">
        <v>63</v>
      </c>
      <c r="AA8" s="16">
        <f>IF(K8=0,H8,K8)</f>
        <v>42402</v>
      </c>
      <c r="AB8" s="17">
        <f>IF(OR(F8="ВК",F8="ВсК",F8="РК"),4,IF(F8="3К",1,IF(OR(F8="1К",F8="2К"),2,0)))</f>
        <v>2</v>
      </c>
      <c r="AC8" s="17">
        <f>IF(O8="Председатель",3,IF(O8="Зам.председателя",2,IF(O8="Член президиума",1,0)))</f>
        <v>2</v>
      </c>
      <c r="AD8" s="17">
        <f>IF(F8="ВК",7,IF(F8="ВсК",6,IF(F8="РК",5,IF(F8="1К",4,IF(F8="2К",3,IF(F8="3К",2,IF(F8="ЮС",1,0)))))))</f>
        <v>4</v>
      </c>
      <c r="AE8" s="59" t="b">
        <f aca="true" t="shared" si="0" ref="AE8:AE71">OR(ISBLANK(F8),ISBLANK(G8),ISBLANK(H8),ISBLANK(I8))</f>
        <v>0</v>
      </c>
      <c r="AF8" s="61">
        <f aca="true" t="shared" si="1" ref="AF8:AF71">IF(MONTH($H8)*32+DAY($H8)&lt;MONTH($C8)*32+DAY($C8),YEAR($H8)-YEAR($C8)-1,YEAR($H8)-YEAR($C8))</f>
        <v>28</v>
      </c>
      <c r="AG8" s="61">
        <f aca="true" ca="1" t="shared" si="2" ref="AG8:AG71">IF(MONTH(TODAY())*32+DAY(TODAY())&lt;MONTH($C8)*32+DAY($C8),YEAR(TODAY())-YEAR($C8)-1,YEAR(TODAY())-YEAR($C8))</f>
        <v>39</v>
      </c>
    </row>
    <row r="9" spans="1:33" ht="12">
      <c r="A9" s="6">
        <f>ROW()-6</f>
        <v>3</v>
      </c>
      <c r="B9" s="9" t="s">
        <v>51</v>
      </c>
      <c r="C9" s="10">
        <v>25630</v>
      </c>
      <c r="D9" s="11" t="s">
        <v>41</v>
      </c>
      <c r="E9" s="48" t="s">
        <v>41</v>
      </c>
      <c r="F9" s="48" t="s">
        <v>2</v>
      </c>
      <c r="G9" s="48" t="s">
        <v>52</v>
      </c>
      <c r="H9" s="10">
        <v>34396</v>
      </c>
      <c r="I9" s="45" t="s">
        <v>53</v>
      </c>
      <c r="J9" s="48" t="s">
        <v>54</v>
      </c>
      <c r="K9" s="10">
        <v>43036</v>
      </c>
      <c r="L9" s="51" t="s">
        <v>50</v>
      </c>
      <c r="M9" s="23">
        <f>IF(AB9=0,"",DATE(YEAR(AA9)+AB9,MONTH(AA9),DAY(AA9)-1))</f>
        <v>43765</v>
      </c>
      <c r="N9" s="48" t="s">
        <v>8</v>
      </c>
      <c r="O9" s="48" t="s">
        <v>16</v>
      </c>
      <c r="P9" s="55" t="s">
        <v>64</v>
      </c>
      <c r="Q9" s="56" t="s">
        <v>65</v>
      </c>
      <c r="AA9" s="16">
        <f>IF(K9=0,H9,K9)</f>
        <v>43036</v>
      </c>
      <c r="AB9" s="17">
        <f>IF(OR(F9="ВК",F9="ВсК",F9="РК"),4,IF(F9="3К",1,IF(OR(F9="1К",F9="2К"),2,0)))</f>
        <v>2</v>
      </c>
      <c r="AC9" s="17">
        <f>IF(O9="Председатель",3,IF(O9="Зам.председателя",2,IF(O9="Член президиума",1,0)))</f>
        <v>1</v>
      </c>
      <c r="AD9" s="17">
        <f>IF(F9="ВК",7,IF(F9="ВсК",6,IF(F9="РК",5,IF(F9="1К",4,IF(F9="2К",3,IF(F9="3К",2,IF(F9="ЮС",1,0)))))))</f>
        <v>4</v>
      </c>
      <c r="AE9" s="59" t="b">
        <f t="shared" si="0"/>
        <v>0</v>
      </c>
      <c r="AF9" s="61">
        <f t="shared" si="1"/>
        <v>24</v>
      </c>
      <c r="AG9" s="61">
        <f ca="1" t="shared" si="2"/>
        <v>53</v>
      </c>
    </row>
    <row r="10" spans="1:33" ht="12">
      <c r="A10" s="6">
        <f>ROW()-6</f>
        <v>4</v>
      </c>
      <c r="B10" s="9" t="s">
        <v>55</v>
      </c>
      <c r="C10" s="10">
        <v>34428</v>
      </c>
      <c r="D10" s="11" t="s">
        <v>41</v>
      </c>
      <c r="E10" s="48" t="s">
        <v>41</v>
      </c>
      <c r="F10" s="48" t="s">
        <v>3</v>
      </c>
      <c r="G10" s="48" t="s">
        <v>52</v>
      </c>
      <c r="H10" s="10">
        <v>41336</v>
      </c>
      <c r="I10" s="45" t="s">
        <v>48</v>
      </c>
      <c r="J10" s="48" t="s">
        <v>56</v>
      </c>
      <c r="K10" s="10">
        <v>42797</v>
      </c>
      <c r="L10" s="51" t="s">
        <v>50</v>
      </c>
      <c r="M10" s="23">
        <f>IF(AB10=0,"",DATE(YEAR(AA10)+AB10,MONTH(AA10),DAY(AA10)-1))</f>
        <v>43526</v>
      </c>
      <c r="N10" s="48" t="s">
        <v>8</v>
      </c>
      <c r="O10" s="48" t="s">
        <v>5</v>
      </c>
      <c r="P10" s="55" t="s">
        <v>66</v>
      </c>
      <c r="Q10" s="56" t="s">
        <v>67</v>
      </c>
      <c r="AA10" s="16">
        <f>IF(K10=0,H10,K10)</f>
        <v>42797</v>
      </c>
      <c r="AB10" s="17">
        <f>IF(OR(F10="ВК",F10="ВсК",F10="РК"),4,IF(F10="3К",1,IF(OR(F10="1К",F10="2К"),2,0)))</f>
        <v>2</v>
      </c>
      <c r="AC10" s="17">
        <f>IF(O10="Председатель",3,IF(O10="Зам.председателя",2,IF(O10="Член президиума",1,0)))</f>
        <v>0</v>
      </c>
      <c r="AD10" s="17">
        <f>IF(F10="ВК",7,IF(F10="ВсК",6,IF(F10="РК",5,IF(F10="1К",4,IF(F10="2К",3,IF(F10="3К",2,IF(F10="ЮС",1,0)))))))</f>
        <v>3</v>
      </c>
      <c r="AE10" s="59" t="b">
        <f t="shared" si="0"/>
        <v>0</v>
      </c>
      <c r="AF10" s="61">
        <f t="shared" si="1"/>
        <v>18</v>
      </c>
      <c r="AG10" s="61">
        <f ca="1" t="shared" si="2"/>
        <v>29</v>
      </c>
    </row>
    <row r="11" spans="1:33" ht="12">
      <c r="A11" s="6">
        <f>ROW()-6</f>
        <v>5</v>
      </c>
      <c r="B11" s="9" t="s">
        <v>57</v>
      </c>
      <c r="C11" s="10">
        <v>34459</v>
      </c>
      <c r="D11" s="11" t="s">
        <v>41</v>
      </c>
      <c r="E11" s="48" t="s">
        <v>41</v>
      </c>
      <c r="F11" s="48" t="s">
        <v>4</v>
      </c>
      <c r="G11" s="48" t="s">
        <v>58</v>
      </c>
      <c r="H11" s="10">
        <v>39907</v>
      </c>
      <c r="I11" s="45" t="s">
        <v>48</v>
      </c>
      <c r="J11" s="48" t="s">
        <v>59</v>
      </c>
      <c r="K11" s="10">
        <v>42829</v>
      </c>
      <c r="L11" s="51" t="s">
        <v>50</v>
      </c>
      <c r="M11" s="23">
        <f>IF(AB11=0,"",DATE(YEAR(AA11)+AB11,MONTH(AA11),DAY(AA11)-1))</f>
        <v>43193</v>
      </c>
      <c r="N11" s="48" t="s">
        <v>8</v>
      </c>
      <c r="O11" s="48" t="s">
        <v>5</v>
      </c>
      <c r="P11" s="55" t="s">
        <v>68</v>
      </c>
      <c r="Q11" s="56" t="s">
        <v>69</v>
      </c>
      <c r="AA11" s="16">
        <f>IF(K11=0,H11,K11)</f>
        <v>42829</v>
      </c>
      <c r="AB11" s="17">
        <f>IF(OR(F11="ВК",F11="ВсК",F11="РК"),4,IF(F11="3К",1,IF(OR(F11="1К",F11="2К"),2,0)))</f>
        <v>1</v>
      </c>
      <c r="AC11" s="17">
        <f>IF(O11="Председатель",3,IF(O11="Зам.председателя",2,IF(O11="Член президиума",1,0)))</f>
        <v>0</v>
      </c>
      <c r="AD11" s="17">
        <f>IF(F11="ВК",7,IF(F11="ВсК",6,IF(F11="РК",5,IF(F11="1К",4,IF(F11="2К",3,IF(F11="3К",2,IF(F11="ЮС",1,0)))))))</f>
        <v>2</v>
      </c>
      <c r="AE11" s="59" t="b">
        <f t="shared" si="0"/>
        <v>0</v>
      </c>
      <c r="AF11" s="61">
        <f t="shared" si="1"/>
        <v>14</v>
      </c>
      <c r="AG11" s="61">
        <f ca="1" t="shared" si="2"/>
        <v>29</v>
      </c>
    </row>
    <row r="12" spans="1:33" ht="12">
      <c r="A12" s="6">
        <f>ROW()-6</f>
        <v>6</v>
      </c>
      <c r="B12" s="9"/>
      <c r="C12" s="10"/>
      <c r="D12" s="11"/>
      <c r="E12" s="48"/>
      <c r="F12" s="48"/>
      <c r="G12" s="48"/>
      <c r="H12" s="10"/>
      <c r="I12" s="45"/>
      <c r="J12" s="48"/>
      <c r="K12" s="10"/>
      <c r="L12" s="51"/>
      <c r="M12" s="23">
        <f>IF(AB12=0,"",DATE(YEAR(AA12)+AB12,MONTH(AA12),DAY(AA12)-1))</f>
      </c>
      <c r="N12" s="48"/>
      <c r="O12" s="48"/>
      <c r="P12" s="55"/>
      <c r="Q12" s="56"/>
      <c r="AA12" s="16">
        <f>IF(K12=0,H12,K12)</f>
        <v>0</v>
      </c>
      <c r="AB12" s="17">
        <f>IF(OR(F12="ВК",F12="ВсК",F12="РК"),4,IF(F12="3К",1,IF(OR(F12="1К",F12="2К"),2,0)))</f>
        <v>0</v>
      </c>
      <c r="AC12" s="17">
        <f>IF(O12="Председатель",3,IF(O12="Зам.председателя",2,IF(O12="Член президиума",1,0)))</f>
        <v>0</v>
      </c>
      <c r="AD12" s="17">
        <f>IF(F12="ВК",7,IF(F12="ВсК",6,IF(F12="РК",5,IF(F12="1К",4,IF(F12="2К",3,IF(F12="3К",2,IF(F12="ЮС",1,0)))))))</f>
        <v>0</v>
      </c>
      <c r="AE12" s="59" t="b">
        <f t="shared" si="0"/>
        <v>1</v>
      </c>
      <c r="AF12" s="61">
        <f t="shared" si="1"/>
        <v>0</v>
      </c>
      <c r="AG12" s="61">
        <f ca="1" t="shared" si="2"/>
        <v>124</v>
      </c>
    </row>
    <row r="13" spans="1:33" ht="12">
      <c r="A13" s="6">
        <f>ROW()-6</f>
        <v>7</v>
      </c>
      <c r="B13" s="9"/>
      <c r="C13" s="10"/>
      <c r="D13" s="11"/>
      <c r="E13" s="48"/>
      <c r="F13" s="48"/>
      <c r="G13" s="48"/>
      <c r="H13" s="10"/>
      <c r="I13" s="45"/>
      <c r="J13" s="48"/>
      <c r="K13" s="10"/>
      <c r="L13" s="51"/>
      <c r="M13" s="23">
        <f>IF(AB13=0,"",DATE(YEAR(AA13)+AB13,MONTH(AA13),DAY(AA13)-1))</f>
      </c>
      <c r="N13" s="48"/>
      <c r="O13" s="48"/>
      <c r="P13" s="55"/>
      <c r="Q13" s="56"/>
      <c r="AA13" s="16">
        <f>IF(K13=0,H13,K13)</f>
        <v>0</v>
      </c>
      <c r="AB13" s="17">
        <f>IF(OR(F13="ВК",F13="ВсК",F13="РК"),4,IF(F13="3К",1,IF(OR(F13="1К",F13="2К"),2,0)))</f>
        <v>0</v>
      </c>
      <c r="AC13" s="17">
        <f>IF(O13="Председатель",3,IF(O13="Зам.председателя",2,IF(O13="Член президиума",1,0)))</f>
        <v>0</v>
      </c>
      <c r="AD13" s="17">
        <f>IF(F13="ВК",7,IF(F13="ВсК",6,IF(F13="РК",5,IF(F13="1К",4,IF(F13="2К",3,IF(F13="3К",2,IF(F13="ЮС",1,0)))))))</f>
        <v>0</v>
      </c>
      <c r="AE13" s="59" t="b">
        <f t="shared" si="0"/>
        <v>1</v>
      </c>
      <c r="AF13" s="61">
        <f t="shared" si="1"/>
        <v>0</v>
      </c>
      <c r="AG13" s="61">
        <f ca="1" t="shared" si="2"/>
        <v>124</v>
      </c>
    </row>
    <row r="14" spans="1:33" ht="12">
      <c r="A14" s="6">
        <f>ROW()-6</f>
        <v>8</v>
      </c>
      <c r="B14" s="9"/>
      <c r="C14" s="10"/>
      <c r="D14" s="11"/>
      <c r="E14" s="48"/>
      <c r="F14" s="48"/>
      <c r="G14" s="48"/>
      <c r="H14" s="10"/>
      <c r="I14" s="45"/>
      <c r="J14" s="48"/>
      <c r="K14" s="10"/>
      <c r="L14" s="51"/>
      <c r="M14" s="23">
        <f>IF(AB14=0,"",DATE(YEAR(AA14)+AB14,MONTH(AA14),DAY(AA14)-1))</f>
      </c>
      <c r="N14" s="48"/>
      <c r="O14" s="48"/>
      <c r="P14" s="55"/>
      <c r="Q14" s="56"/>
      <c r="AA14" s="16">
        <f>IF(K14=0,H14,K14)</f>
        <v>0</v>
      </c>
      <c r="AB14" s="17">
        <f>IF(OR(F14="ВК",F14="ВсК",F14="РК"),4,IF(F14="3К",1,IF(OR(F14="1К",F14="2К"),2,0)))</f>
        <v>0</v>
      </c>
      <c r="AC14" s="17">
        <f>IF(O14="Председатель",3,IF(O14="Зам.председателя",2,IF(O14="Член президиума",1,0)))</f>
        <v>0</v>
      </c>
      <c r="AD14" s="17">
        <f>IF(F14="ВК",7,IF(F14="ВсК",6,IF(F14="РК",5,IF(F14="1К",4,IF(F14="2К",3,IF(F14="3К",2,IF(F14="ЮС",1,0)))))))</f>
        <v>0</v>
      </c>
      <c r="AE14" s="59" t="b">
        <f t="shared" si="0"/>
        <v>1</v>
      </c>
      <c r="AF14" s="61">
        <f t="shared" si="1"/>
        <v>0</v>
      </c>
      <c r="AG14" s="61">
        <f ca="1" t="shared" si="2"/>
        <v>124</v>
      </c>
    </row>
    <row r="15" spans="1:33" ht="12">
      <c r="A15" s="6">
        <f>ROW()-6</f>
        <v>9</v>
      </c>
      <c r="B15" s="9"/>
      <c r="C15" s="10"/>
      <c r="D15" s="11"/>
      <c r="E15" s="48"/>
      <c r="F15" s="48"/>
      <c r="G15" s="48"/>
      <c r="H15" s="10"/>
      <c r="I15" s="45"/>
      <c r="J15" s="48"/>
      <c r="K15" s="10"/>
      <c r="L15" s="51"/>
      <c r="M15" s="23">
        <f>IF(AB15=0,"",DATE(YEAR(AA15)+AB15,MONTH(AA15),DAY(AA15)-1))</f>
      </c>
      <c r="N15" s="48"/>
      <c r="O15" s="48"/>
      <c r="P15" s="55"/>
      <c r="Q15" s="56"/>
      <c r="AA15" s="16">
        <f>IF(K15=0,H15,K15)</f>
        <v>0</v>
      </c>
      <c r="AB15" s="17">
        <f>IF(OR(F15="ВК",F15="ВсК",F15="РК"),4,IF(F15="3К",1,IF(OR(F15="1К",F15="2К"),2,0)))</f>
        <v>0</v>
      </c>
      <c r="AC15" s="17">
        <f>IF(O15="Председатель",3,IF(O15="Зам.председателя",2,IF(O15="Член президиума",1,0)))</f>
        <v>0</v>
      </c>
      <c r="AD15" s="17">
        <f>IF(F15="ВК",7,IF(F15="ВсК",6,IF(F15="РК",5,IF(F15="1К",4,IF(F15="2К",3,IF(F15="3К",2,IF(F15="ЮС",1,0)))))))</f>
        <v>0</v>
      </c>
      <c r="AE15" s="59" t="b">
        <f t="shared" si="0"/>
        <v>1</v>
      </c>
      <c r="AF15" s="61">
        <f t="shared" si="1"/>
        <v>0</v>
      </c>
      <c r="AG15" s="61">
        <f ca="1" t="shared" si="2"/>
        <v>124</v>
      </c>
    </row>
    <row r="16" spans="1:33" ht="12">
      <c r="A16" s="6">
        <f>ROW()-6</f>
        <v>10</v>
      </c>
      <c r="B16" s="9"/>
      <c r="C16" s="10"/>
      <c r="D16" s="11"/>
      <c r="E16" s="48"/>
      <c r="F16" s="48"/>
      <c r="G16" s="48"/>
      <c r="H16" s="10"/>
      <c r="I16" s="45"/>
      <c r="J16" s="48"/>
      <c r="K16" s="10"/>
      <c r="L16" s="51"/>
      <c r="M16" s="23">
        <f>IF(AB16=0,"",DATE(YEAR(AA16)+AB16,MONTH(AA16),DAY(AA16)-1))</f>
      </c>
      <c r="N16" s="48"/>
      <c r="O16" s="48"/>
      <c r="P16" s="55"/>
      <c r="Q16" s="56"/>
      <c r="AA16" s="16">
        <f>IF(K16=0,H16,K16)</f>
        <v>0</v>
      </c>
      <c r="AB16" s="17">
        <f>IF(OR(F16="ВК",F16="ВсК",F16="РК"),4,IF(F16="3К",1,IF(OR(F16="1К",F16="2К"),2,0)))</f>
        <v>0</v>
      </c>
      <c r="AC16" s="17">
        <f>IF(O16="Председатель",3,IF(O16="Зам.председателя",2,IF(O16="Член президиума",1,0)))</f>
        <v>0</v>
      </c>
      <c r="AD16" s="17">
        <f>IF(F16="ВК",7,IF(F16="ВсК",6,IF(F16="РК",5,IF(F16="1К",4,IF(F16="2К",3,IF(F16="3К",2,IF(F16="ЮС",1,0)))))))</f>
        <v>0</v>
      </c>
      <c r="AE16" s="59" t="b">
        <f t="shared" si="0"/>
        <v>1</v>
      </c>
      <c r="AF16" s="61">
        <f t="shared" si="1"/>
        <v>0</v>
      </c>
      <c r="AG16" s="61">
        <f ca="1" t="shared" si="2"/>
        <v>124</v>
      </c>
    </row>
    <row r="17" spans="1:33" ht="12">
      <c r="A17" s="6">
        <f>ROW()-6</f>
        <v>11</v>
      </c>
      <c r="B17" s="9"/>
      <c r="C17" s="10"/>
      <c r="D17" s="11"/>
      <c r="E17" s="48"/>
      <c r="F17" s="48"/>
      <c r="G17" s="48"/>
      <c r="H17" s="10"/>
      <c r="I17" s="45"/>
      <c r="J17" s="48"/>
      <c r="K17" s="10"/>
      <c r="L17" s="51"/>
      <c r="M17" s="23">
        <f>IF(AB17=0,"",DATE(YEAR(AA17)+AB17,MONTH(AA17),DAY(AA17)-1))</f>
      </c>
      <c r="N17" s="48"/>
      <c r="O17" s="48"/>
      <c r="P17" s="55"/>
      <c r="Q17" s="56"/>
      <c r="AA17" s="16">
        <f>IF(K17=0,H17,K17)</f>
        <v>0</v>
      </c>
      <c r="AB17" s="17">
        <f>IF(OR(F17="ВК",F17="ВсК",F17="РК"),4,IF(F17="3К",1,IF(OR(F17="1К",F17="2К"),2,0)))</f>
        <v>0</v>
      </c>
      <c r="AC17" s="17">
        <f>IF(O17="Председатель",3,IF(O17="Зам.председателя",2,IF(O17="Член президиума",1,0)))</f>
        <v>0</v>
      </c>
      <c r="AD17" s="17">
        <f>IF(F17="ВК",7,IF(F17="ВсК",6,IF(F17="РК",5,IF(F17="1К",4,IF(F17="2К",3,IF(F17="3К",2,IF(F17="ЮС",1,0)))))))</f>
        <v>0</v>
      </c>
      <c r="AE17" s="59" t="b">
        <f t="shared" si="0"/>
        <v>1</v>
      </c>
      <c r="AF17" s="61">
        <f t="shared" si="1"/>
        <v>0</v>
      </c>
      <c r="AG17" s="61">
        <f ca="1" t="shared" si="2"/>
        <v>124</v>
      </c>
    </row>
    <row r="18" spans="1:33" ht="12">
      <c r="A18" s="6">
        <f>ROW()-6</f>
        <v>12</v>
      </c>
      <c r="B18" s="9"/>
      <c r="C18" s="10"/>
      <c r="D18" s="11"/>
      <c r="E18" s="48"/>
      <c r="F18" s="48"/>
      <c r="G18" s="48"/>
      <c r="H18" s="10"/>
      <c r="I18" s="45"/>
      <c r="J18" s="48"/>
      <c r="K18" s="10"/>
      <c r="L18" s="51"/>
      <c r="M18" s="23">
        <f>IF(AB18=0,"",DATE(YEAR(AA18)+AB18,MONTH(AA18),DAY(AA18)-1))</f>
      </c>
      <c r="N18" s="48"/>
      <c r="O18" s="48"/>
      <c r="P18" s="55"/>
      <c r="Q18" s="56"/>
      <c r="AA18" s="16">
        <f>IF(K18=0,H18,K18)</f>
        <v>0</v>
      </c>
      <c r="AB18" s="17">
        <f>IF(OR(F18="ВК",F18="ВсК",F18="РК"),4,IF(F18="3К",1,IF(OR(F18="1К",F18="2К"),2,0)))</f>
        <v>0</v>
      </c>
      <c r="AC18" s="17">
        <f>IF(O18="Председатель",3,IF(O18="Зам.председателя",2,IF(O18="Член президиума",1,0)))</f>
        <v>0</v>
      </c>
      <c r="AD18" s="17">
        <f>IF(F18="ВК",7,IF(F18="ВсК",6,IF(F18="РК",5,IF(F18="1К",4,IF(F18="2К",3,IF(F18="3К",2,IF(F18="ЮС",1,0)))))))</f>
        <v>0</v>
      </c>
      <c r="AE18" s="59" t="b">
        <f t="shared" si="0"/>
        <v>1</v>
      </c>
      <c r="AF18" s="61">
        <f t="shared" si="1"/>
        <v>0</v>
      </c>
      <c r="AG18" s="61">
        <f ca="1" t="shared" si="2"/>
        <v>124</v>
      </c>
    </row>
    <row r="19" spans="1:33" ht="12">
      <c r="A19" s="6">
        <f>ROW()-6</f>
        <v>13</v>
      </c>
      <c r="B19" s="9"/>
      <c r="C19" s="10"/>
      <c r="D19" s="11"/>
      <c r="E19" s="48"/>
      <c r="F19" s="48"/>
      <c r="G19" s="48"/>
      <c r="H19" s="10"/>
      <c r="I19" s="45"/>
      <c r="J19" s="48"/>
      <c r="K19" s="10"/>
      <c r="L19" s="51"/>
      <c r="M19" s="23">
        <f>IF(AB19=0,"",DATE(YEAR(AA19)+AB19,MONTH(AA19),DAY(AA19)-1))</f>
      </c>
      <c r="N19" s="48"/>
      <c r="O19" s="48"/>
      <c r="P19" s="55"/>
      <c r="Q19" s="56"/>
      <c r="AA19" s="16">
        <f>IF(K19=0,H19,K19)</f>
        <v>0</v>
      </c>
      <c r="AB19" s="17">
        <f>IF(OR(F19="ВК",F19="ВсК",F19="РК"),4,IF(F19="3К",1,IF(OR(F19="1К",F19="2К"),2,0)))</f>
        <v>0</v>
      </c>
      <c r="AC19" s="17">
        <f>IF(O19="Председатель",3,IF(O19="Зам.председателя",2,IF(O19="Член президиума",1,0)))</f>
        <v>0</v>
      </c>
      <c r="AD19" s="17">
        <f>IF(F19="ВК",7,IF(F19="ВсК",6,IF(F19="РК",5,IF(F19="1К",4,IF(F19="2К",3,IF(F19="3К",2,IF(F19="ЮС",1,0)))))))</f>
        <v>0</v>
      </c>
      <c r="AE19" s="59" t="b">
        <f t="shared" si="0"/>
        <v>1</v>
      </c>
      <c r="AF19" s="61">
        <f t="shared" si="1"/>
        <v>0</v>
      </c>
      <c r="AG19" s="61">
        <f ca="1" t="shared" si="2"/>
        <v>124</v>
      </c>
    </row>
    <row r="20" spans="1:33" ht="12">
      <c r="A20" s="6">
        <f>ROW()-6</f>
        <v>14</v>
      </c>
      <c r="B20" s="9"/>
      <c r="C20" s="10"/>
      <c r="D20" s="11"/>
      <c r="E20" s="48"/>
      <c r="F20" s="48"/>
      <c r="G20" s="48"/>
      <c r="H20" s="10"/>
      <c r="I20" s="45"/>
      <c r="J20" s="48"/>
      <c r="K20" s="10"/>
      <c r="L20" s="51"/>
      <c r="M20" s="23">
        <f>IF(AB20=0,"",DATE(YEAR(AA20)+AB20,MONTH(AA20),DAY(AA20)-1))</f>
      </c>
      <c r="N20" s="48"/>
      <c r="O20" s="48"/>
      <c r="P20" s="55"/>
      <c r="Q20" s="56"/>
      <c r="AA20" s="16">
        <f>IF(K20=0,H20,K20)</f>
        <v>0</v>
      </c>
      <c r="AB20" s="17">
        <f>IF(OR(F20="ВК",F20="ВсК",F20="РК"),4,IF(F20="3К",1,IF(OR(F20="1К",F20="2К"),2,0)))</f>
        <v>0</v>
      </c>
      <c r="AC20" s="17">
        <f>IF(O20="Председатель",3,IF(O20="Зам.председателя",2,IF(O20="Член президиума",1,0)))</f>
        <v>0</v>
      </c>
      <c r="AD20" s="17">
        <f>IF(F20="ВК",7,IF(F20="ВсК",6,IF(F20="РК",5,IF(F20="1К",4,IF(F20="2К",3,IF(F20="3К",2,IF(F20="ЮС",1,0)))))))</f>
        <v>0</v>
      </c>
      <c r="AE20" s="59" t="b">
        <f t="shared" si="0"/>
        <v>1</v>
      </c>
      <c r="AF20" s="61">
        <f t="shared" si="1"/>
        <v>0</v>
      </c>
      <c r="AG20" s="61">
        <f ca="1" t="shared" si="2"/>
        <v>124</v>
      </c>
    </row>
    <row r="21" spans="1:33" ht="12">
      <c r="A21" s="6">
        <f>ROW()-6</f>
        <v>15</v>
      </c>
      <c r="B21" s="9"/>
      <c r="C21" s="10"/>
      <c r="D21" s="11"/>
      <c r="E21" s="48"/>
      <c r="F21" s="48"/>
      <c r="G21" s="48"/>
      <c r="H21" s="10"/>
      <c r="I21" s="45"/>
      <c r="J21" s="48"/>
      <c r="K21" s="10"/>
      <c r="L21" s="51"/>
      <c r="M21" s="23">
        <f>IF(AB21=0,"",DATE(YEAR(AA21)+AB21,MONTH(AA21),DAY(AA21)-1))</f>
      </c>
      <c r="N21" s="48"/>
      <c r="O21" s="48"/>
      <c r="P21" s="55"/>
      <c r="Q21" s="56"/>
      <c r="AA21" s="16">
        <f>IF(K21=0,H21,K21)</f>
        <v>0</v>
      </c>
      <c r="AB21" s="17">
        <f>IF(OR(F21="ВК",F21="ВсК",F21="РК"),4,IF(F21="3К",1,IF(OR(F21="1К",F21="2К"),2,0)))</f>
        <v>0</v>
      </c>
      <c r="AC21" s="17">
        <f>IF(O21="Председатель",3,IF(O21="Зам.председателя",2,IF(O21="Член президиума",1,0)))</f>
        <v>0</v>
      </c>
      <c r="AD21" s="17">
        <f>IF(F21="ВК",7,IF(F21="ВсК",6,IF(F21="РК",5,IF(F21="1К",4,IF(F21="2К",3,IF(F21="3К",2,IF(F21="ЮС",1,0)))))))</f>
        <v>0</v>
      </c>
      <c r="AE21" s="59" t="b">
        <f t="shared" si="0"/>
        <v>1</v>
      </c>
      <c r="AF21" s="61">
        <f t="shared" si="1"/>
        <v>0</v>
      </c>
      <c r="AG21" s="61">
        <f ca="1" t="shared" si="2"/>
        <v>124</v>
      </c>
    </row>
    <row r="22" spans="1:33" ht="12">
      <c r="A22" s="6">
        <f>ROW()-6</f>
        <v>16</v>
      </c>
      <c r="B22" s="9"/>
      <c r="C22" s="10"/>
      <c r="D22" s="11"/>
      <c r="E22" s="48"/>
      <c r="F22" s="48"/>
      <c r="G22" s="48"/>
      <c r="H22" s="10"/>
      <c r="I22" s="45"/>
      <c r="J22" s="48"/>
      <c r="K22" s="10"/>
      <c r="L22" s="51"/>
      <c r="M22" s="23">
        <f>IF(AB22=0,"",DATE(YEAR(AA22)+AB22,MONTH(AA22),DAY(AA22)-1))</f>
      </c>
      <c r="N22" s="48"/>
      <c r="O22" s="48"/>
      <c r="P22" s="55"/>
      <c r="Q22" s="56"/>
      <c r="AA22" s="16">
        <f>IF(K22=0,H22,K22)</f>
        <v>0</v>
      </c>
      <c r="AB22" s="17">
        <f>IF(OR(F22="ВК",F22="ВсК",F22="РК"),4,IF(F22="3К",1,IF(OR(F22="1К",F22="2К"),2,0)))</f>
        <v>0</v>
      </c>
      <c r="AC22" s="17">
        <f>IF(O22="Председатель",3,IF(O22="Зам.председателя",2,IF(O22="Член президиума",1,0)))</f>
        <v>0</v>
      </c>
      <c r="AD22" s="17">
        <f>IF(F22="ВК",7,IF(F22="ВсК",6,IF(F22="РК",5,IF(F22="1К",4,IF(F22="2К",3,IF(F22="3К",2,IF(F22="ЮС",1,0)))))))</f>
        <v>0</v>
      </c>
      <c r="AE22" s="59" t="b">
        <f t="shared" si="0"/>
        <v>1</v>
      </c>
      <c r="AF22" s="61">
        <f t="shared" si="1"/>
        <v>0</v>
      </c>
      <c r="AG22" s="61">
        <f ca="1" t="shared" si="2"/>
        <v>124</v>
      </c>
    </row>
    <row r="23" spans="1:33" ht="12">
      <c r="A23" s="6">
        <f>ROW()-6</f>
        <v>17</v>
      </c>
      <c r="B23" s="9"/>
      <c r="C23" s="10"/>
      <c r="D23" s="11"/>
      <c r="E23" s="48"/>
      <c r="F23" s="48"/>
      <c r="G23" s="48"/>
      <c r="H23" s="10"/>
      <c r="I23" s="45"/>
      <c r="J23" s="48"/>
      <c r="K23" s="10"/>
      <c r="L23" s="51"/>
      <c r="M23" s="23">
        <f>IF(AB23=0,"",DATE(YEAR(AA23)+AB23,MONTH(AA23),DAY(AA23)-1))</f>
      </c>
      <c r="N23" s="48"/>
      <c r="O23" s="48"/>
      <c r="P23" s="55"/>
      <c r="Q23" s="56"/>
      <c r="AA23" s="16">
        <f>IF(K23=0,H23,K23)</f>
        <v>0</v>
      </c>
      <c r="AB23" s="17">
        <f>IF(OR(F23="ВК",F23="ВсК",F23="РК"),4,IF(F23="3К",1,IF(OR(F23="1К",F23="2К"),2,0)))</f>
        <v>0</v>
      </c>
      <c r="AC23" s="17">
        <f>IF(O23="Председатель",3,IF(O23="Зам.председателя",2,IF(O23="Член президиума",1,0)))</f>
        <v>0</v>
      </c>
      <c r="AD23" s="17">
        <f>IF(F23="ВК",7,IF(F23="ВсК",6,IF(F23="РК",5,IF(F23="1К",4,IF(F23="2К",3,IF(F23="3К",2,IF(F23="ЮС",1,0)))))))</f>
        <v>0</v>
      </c>
      <c r="AE23" s="59" t="b">
        <f t="shared" si="0"/>
        <v>1</v>
      </c>
      <c r="AF23" s="61">
        <f t="shared" si="1"/>
        <v>0</v>
      </c>
      <c r="AG23" s="61">
        <f ca="1" t="shared" si="2"/>
        <v>124</v>
      </c>
    </row>
    <row r="24" spans="1:33" ht="12">
      <c r="A24" s="6">
        <f>ROW()-6</f>
        <v>18</v>
      </c>
      <c r="B24" s="9"/>
      <c r="C24" s="10"/>
      <c r="D24" s="11"/>
      <c r="E24" s="48"/>
      <c r="F24" s="48"/>
      <c r="G24" s="48"/>
      <c r="H24" s="10"/>
      <c r="I24" s="45"/>
      <c r="J24" s="48"/>
      <c r="K24" s="10"/>
      <c r="L24" s="51"/>
      <c r="M24" s="23">
        <f>IF(AB24=0,"",DATE(YEAR(AA24)+AB24,MONTH(AA24),DAY(AA24)-1))</f>
      </c>
      <c r="N24" s="48"/>
      <c r="O24" s="48"/>
      <c r="P24" s="55"/>
      <c r="Q24" s="56"/>
      <c r="AA24" s="16">
        <f>IF(K24=0,H24,K24)</f>
        <v>0</v>
      </c>
      <c r="AB24" s="17">
        <f>IF(OR(F24="ВК",F24="ВсК",F24="РК"),4,IF(F24="3К",1,IF(OR(F24="1К",F24="2К"),2,0)))</f>
        <v>0</v>
      </c>
      <c r="AC24" s="17">
        <f>IF(O24="Председатель",3,IF(O24="Зам.председателя",2,IF(O24="Член президиума",1,0)))</f>
        <v>0</v>
      </c>
      <c r="AD24" s="17">
        <f>IF(F24="ВК",7,IF(F24="ВсК",6,IF(F24="РК",5,IF(F24="1К",4,IF(F24="2К",3,IF(F24="3К",2,IF(F24="ЮС",1,0)))))))</f>
        <v>0</v>
      </c>
      <c r="AE24" s="59" t="b">
        <f t="shared" si="0"/>
        <v>1</v>
      </c>
      <c r="AF24" s="61">
        <f t="shared" si="1"/>
        <v>0</v>
      </c>
      <c r="AG24" s="61">
        <f ca="1" t="shared" si="2"/>
        <v>124</v>
      </c>
    </row>
    <row r="25" spans="1:33" ht="12">
      <c r="A25" s="6">
        <f>ROW()-6</f>
        <v>19</v>
      </c>
      <c r="B25" s="9"/>
      <c r="C25" s="10"/>
      <c r="D25" s="11"/>
      <c r="E25" s="48"/>
      <c r="F25" s="48"/>
      <c r="G25" s="48"/>
      <c r="H25" s="10"/>
      <c r="I25" s="45"/>
      <c r="J25" s="48"/>
      <c r="K25" s="10"/>
      <c r="L25" s="51"/>
      <c r="M25" s="23">
        <f>IF(AB25=0,"",DATE(YEAR(AA25)+AB25,MONTH(AA25),DAY(AA25)-1))</f>
      </c>
      <c r="N25" s="48"/>
      <c r="O25" s="48"/>
      <c r="P25" s="55"/>
      <c r="Q25" s="56"/>
      <c r="AA25" s="16">
        <f>IF(K25=0,H25,K25)</f>
        <v>0</v>
      </c>
      <c r="AB25" s="17">
        <f>IF(OR(F25="ВК",F25="ВсК",F25="РК"),4,IF(F25="3К",1,IF(OR(F25="1К",F25="2К"),2,0)))</f>
        <v>0</v>
      </c>
      <c r="AC25" s="17">
        <f>IF(O25="Председатель",3,IF(O25="Зам.председателя",2,IF(O25="Член президиума",1,0)))</f>
        <v>0</v>
      </c>
      <c r="AD25" s="17">
        <f>IF(F25="ВК",7,IF(F25="ВсК",6,IF(F25="РК",5,IF(F25="1К",4,IF(F25="2К",3,IF(F25="3К",2,IF(F25="ЮС",1,0)))))))</f>
        <v>0</v>
      </c>
      <c r="AE25" s="59" t="b">
        <f t="shared" si="0"/>
        <v>1</v>
      </c>
      <c r="AF25" s="61">
        <f t="shared" si="1"/>
        <v>0</v>
      </c>
      <c r="AG25" s="61">
        <f ca="1" t="shared" si="2"/>
        <v>124</v>
      </c>
    </row>
    <row r="26" spans="1:33" ht="12">
      <c r="A26" s="6">
        <f>ROW()-6</f>
        <v>20</v>
      </c>
      <c r="B26" s="9"/>
      <c r="C26" s="10"/>
      <c r="D26" s="11"/>
      <c r="E26" s="48"/>
      <c r="F26" s="48"/>
      <c r="G26" s="48"/>
      <c r="H26" s="10"/>
      <c r="I26" s="45"/>
      <c r="J26" s="48"/>
      <c r="K26" s="10"/>
      <c r="L26" s="51"/>
      <c r="M26" s="23">
        <f>IF(AB26=0,"",DATE(YEAR(AA26)+AB26,MONTH(AA26),DAY(AA26)-1))</f>
      </c>
      <c r="N26" s="48"/>
      <c r="O26" s="48"/>
      <c r="P26" s="55"/>
      <c r="Q26" s="56"/>
      <c r="AA26" s="16">
        <f>IF(K26=0,H26,K26)</f>
        <v>0</v>
      </c>
      <c r="AB26" s="17">
        <f>IF(OR(F26="ВК",F26="ВсК",F26="РК"),4,IF(F26="3К",1,IF(OR(F26="1К",F26="2К"),2,0)))</f>
        <v>0</v>
      </c>
      <c r="AC26" s="17">
        <f>IF(O26="Председатель",3,IF(O26="Зам.председателя",2,IF(O26="Член президиума",1,0)))</f>
        <v>0</v>
      </c>
      <c r="AD26" s="17">
        <f>IF(F26="ВК",7,IF(F26="ВсК",6,IF(F26="РК",5,IF(F26="1К",4,IF(F26="2К",3,IF(F26="3К",2,IF(F26="ЮС",1,0)))))))</f>
        <v>0</v>
      </c>
      <c r="AE26" s="59" t="b">
        <f t="shared" si="0"/>
        <v>1</v>
      </c>
      <c r="AF26" s="61">
        <f t="shared" si="1"/>
        <v>0</v>
      </c>
      <c r="AG26" s="61">
        <f ca="1" t="shared" si="2"/>
        <v>124</v>
      </c>
    </row>
    <row r="27" spans="1:33" ht="12">
      <c r="A27" s="6">
        <f>ROW()-6</f>
        <v>21</v>
      </c>
      <c r="B27" s="9"/>
      <c r="C27" s="10"/>
      <c r="D27" s="11"/>
      <c r="E27" s="48"/>
      <c r="F27" s="48"/>
      <c r="G27" s="48"/>
      <c r="H27" s="10"/>
      <c r="I27" s="45"/>
      <c r="J27" s="48"/>
      <c r="K27" s="10"/>
      <c r="L27" s="51"/>
      <c r="M27" s="23">
        <f>IF(AB27=0,"",DATE(YEAR(AA27)+AB27,MONTH(AA27),DAY(AA27)-1))</f>
      </c>
      <c r="N27" s="48"/>
      <c r="O27" s="48"/>
      <c r="P27" s="55"/>
      <c r="Q27" s="56"/>
      <c r="AA27" s="16">
        <f>IF(K27=0,H27,K27)</f>
        <v>0</v>
      </c>
      <c r="AB27" s="17">
        <f>IF(OR(F27="ВК",F27="ВсК",F27="РК"),4,IF(F27="3К",1,IF(OR(F27="1К",F27="2К"),2,0)))</f>
        <v>0</v>
      </c>
      <c r="AC27" s="17">
        <f>IF(O27="Председатель",3,IF(O27="Зам.председателя",2,IF(O27="Член президиума",1,0)))</f>
        <v>0</v>
      </c>
      <c r="AD27" s="17">
        <f>IF(F27="ВК",7,IF(F27="ВсК",6,IF(F27="РК",5,IF(F27="1К",4,IF(F27="2К",3,IF(F27="3К",2,IF(F27="ЮС",1,0)))))))</f>
        <v>0</v>
      </c>
      <c r="AE27" s="59" t="b">
        <f t="shared" si="0"/>
        <v>1</v>
      </c>
      <c r="AF27" s="61">
        <f t="shared" si="1"/>
        <v>0</v>
      </c>
      <c r="AG27" s="61">
        <f ca="1" t="shared" si="2"/>
        <v>124</v>
      </c>
    </row>
    <row r="28" spans="1:33" ht="12">
      <c r="A28" s="6">
        <f>ROW()-6</f>
        <v>22</v>
      </c>
      <c r="B28" s="9"/>
      <c r="C28" s="10"/>
      <c r="D28" s="11"/>
      <c r="E28" s="48"/>
      <c r="F28" s="48"/>
      <c r="G28" s="48"/>
      <c r="H28" s="10"/>
      <c r="I28" s="45"/>
      <c r="J28" s="48"/>
      <c r="K28" s="10"/>
      <c r="L28" s="51"/>
      <c r="M28" s="23">
        <f>IF(AB28=0,"",DATE(YEAR(AA28)+AB28,MONTH(AA28),DAY(AA28)-1))</f>
      </c>
      <c r="N28" s="48"/>
      <c r="O28" s="48"/>
      <c r="P28" s="55"/>
      <c r="Q28" s="56"/>
      <c r="AA28" s="16">
        <f>IF(K28=0,H28,K28)</f>
        <v>0</v>
      </c>
      <c r="AB28" s="17">
        <f>IF(OR(F28="ВК",F28="ВсК",F28="РК"),4,IF(F28="3К",1,IF(OR(F28="1К",F28="2К"),2,0)))</f>
        <v>0</v>
      </c>
      <c r="AC28" s="17">
        <f>IF(O28="Председатель",3,IF(O28="Зам.председателя",2,IF(O28="Член президиума",1,0)))</f>
        <v>0</v>
      </c>
      <c r="AD28" s="17">
        <f>IF(F28="ВК",7,IF(F28="ВсК",6,IF(F28="РК",5,IF(F28="1К",4,IF(F28="2К",3,IF(F28="3К",2,IF(F28="ЮС",1,0)))))))</f>
        <v>0</v>
      </c>
      <c r="AE28" s="59" t="b">
        <f t="shared" si="0"/>
        <v>1</v>
      </c>
      <c r="AF28" s="61">
        <f t="shared" si="1"/>
        <v>0</v>
      </c>
      <c r="AG28" s="61">
        <f ca="1" t="shared" si="2"/>
        <v>124</v>
      </c>
    </row>
    <row r="29" spans="1:33" ht="12">
      <c r="A29" s="6">
        <f>ROW()-6</f>
        <v>23</v>
      </c>
      <c r="B29" s="9"/>
      <c r="C29" s="10"/>
      <c r="D29" s="11"/>
      <c r="E29" s="48"/>
      <c r="F29" s="48"/>
      <c r="G29" s="48"/>
      <c r="H29" s="10"/>
      <c r="I29" s="45"/>
      <c r="J29" s="48"/>
      <c r="K29" s="10"/>
      <c r="L29" s="51"/>
      <c r="M29" s="23">
        <f>IF(AB29=0,"",DATE(YEAR(AA29)+AB29,MONTH(AA29),DAY(AA29)-1))</f>
      </c>
      <c r="N29" s="48"/>
      <c r="O29" s="48"/>
      <c r="P29" s="55"/>
      <c r="Q29" s="56"/>
      <c r="AA29" s="16">
        <f>IF(K29=0,H29,K29)</f>
        <v>0</v>
      </c>
      <c r="AB29" s="17">
        <f>IF(OR(F29="ВК",F29="ВсК",F29="РК"),4,IF(F29="3К",1,IF(OR(F29="1К",F29="2К"),2,0)))</f>
        <v>0</v>
      </c>
      <c r="AC29" s="17">
        <f>IF(O29="Председатель",3,IF(O29="Зам.председателя",2,IF(O29="Член президиума",1,0)))</f>
        <v>0</v>
      </c>
      <c r="AD29" s="17">
        <f>IF(F29="ВК",7,IF(F29="ВсК",6,IF(F29="РК",5,IF(F29="1К",4,IF(F29="2К",3,IF(F29="3К",2,IF(F29="ЮС",1,0)))))))</f>
        <v>0</v>
      </c>
      <c r="AE29" s="59" t="b">
        <f t="shared" si="0"/>
        <v>1</v>
      </c>
      <c r="AF29" s="61">
        <f t="shared" si="1"/>
        <v>0</v>
      </c>
      <c r="AG29" s="61">
        <f ca="1" t="shared" si="2"/>
        <v>124</v>
      </c>
    </row>
    <row r="30" spans="1:33" ht="12">
      <c r="A30" s="6">
        <f>ROW()-6</f>
        <v>24</v>
      </c>
      <c r="B30" s="9"/>
      <c r="C30" s="10"/>
      <c r="D30" s="11"/>
      <c r="E30" s="48"/>
      <c r="F30" s="48"/>
      <c r="G30" s="48"/>
      <c r="H30" s="10"/>
      <c r="I30" s="45"/>
      <c r="J30" s="48"/>
      <c r="K30" s="10"/>
      <c r="L30" s="51"/>
      <c r="M30" s="23">
        <f>IF(AB30=0,"",DATE(YEAR(AA30)+AB30,MONTH(AA30),DAY(AA30)-1))</f>
      </c>
      <c r="N30" s="48"/>
      <c r="O30" s="48"/>
      <c r="P30" s="55"/>
      <c r="Q30" s="56"/>
      <c r="AA30" s="16">
        <f>IF(K30=0,H30,K30)</f>
        <v>0</v>
      </c>
      <c r="AB30" s="17">
        <f>IF(OR(F30="ВК",F30="ВсК",F30="РК"),4,IF(F30="3К",1,IF(OR(F30="1К",F30="2К"),2,0)))</f>
        <v>0</v>
      </c>
      <c r="AC30" s="17">
        <f>IF(O30="Председатель",3,IF(O30="Зам.председателя",2,IF(O30="Член президиума",1,0)))</f>
        <v>0</v>
      </c>
      <c r="AD30" s="17">
        <f>IF(F30="ВК",7,IF(F30="ВсК",6,IF(F30="РК",5,IF(F30="1К",4,IF(F30="2К",3,IF(F30="3К",2,IF(F30="ЮС",1,0)))))))</f>
        <v>0</v>
      </c>
      <c r="AE30" s="59" t="b">
        <f t="shared" si="0"/>
        <v>1</v>
      </c>
      <c r="AF30" s="61">
        <f t="shared" si="1"/>
        <v>0</v>
      </c>
      <c r="AG30" s="61">
        <f ca="1" t="shared" si="2"/>
        <v>124</v>
      </c>
    </row>
    <row r="31" spans="1:33" ht="12">
      <c r="A31" s="6">
        <f>ROW()-6</f>
        <v>25</v>
      </c>
      <c r="B31" s="9"/>
      <c r="C31" s="10"/>
      <c r="D31" s="11"/>
      <c r="E31" s="48"/>
      <c r="F31" s="48"/>
      <c r="G31" s="48"/>
      <c r="H31" s="10"/>
      <c r="I31" s="45"/>
      <c r="J31" s="48"/>
      <c r="K31" s="10"/>
      <c r="L31" s="51"/>
      <c r="M31" s="23">
        <f>IF(AB31=0,"",DATE(YEAR(AA31)+AB31,MONTH(AA31),DAY(AA31)-1))</f>
      </c>
      <c r="N31" s="48"/>
      <c r="O31" s="48"/>
      <c r="P31" s="55"/>
      <c r="Q31" s="56"/>
      <c r="AA31" s="16">
        <f>IF(K31=0,H31,K31)</f>
        <v>0</v>
      </c>
      <c r="AB31" s="17">
        <f>IF(OR(F31="ВК",F31="ВсК",F31="РК"),4,IF(F31="3К",1,IF(OR(F31="1К",F31="2К"),2,0)))</f>
        <v>0</v>
      </c>
      <c r="AC31" s="17">
        <f>IF(O31="Председатель",3,IF(O31="Зам.председателя",2,IF(O31="Член президиума",1,0)))</f>
        <v>0</v>
      </c>
      <c r="AD31" s="17">
        <f>IF(F31="ВК",7,IF(F31="ВсК",6,IF(F31="РК",5,IF(F31="1К",4,IF(F31="2К",3,IF(F31="3К",2,IF(F31="ЮС",1,0)))))))</f>
        <v>0</v>
      </c>
      <c r="AE31" s="59" t="b">
        <f t="shared" si="0"/>
        <v>1</v>
      </c>
      <c r="AF31" s="61">
        <f t="shared" si="1"/>
        <v>0</v>
      </c>
      <c r="AG31" s="61">
        <f ca="1" t="shared" si="2"/>
        <v>124</v>
      </c>
    </row>
    <row r="32" spans="1:33" ht="12">
      <c r="A32" s="6">
        <f>ROW()-6</f>
        <v>26</v>
      </c>
      <c r="B32" s="9"/>
      <c r="C32" s="10"/>
      <c r="D32" s="11"/>
      <c r="E32" s="48"/>
      <c r="F32" s="48"/>
      <c r="G32" s="48"/>
      <c r="H32" s="10"/>
      <c r="I32" s="45"/>
      <c r="J32" s="48"/>
      <c r="K32" s="10"/>
      <c r="L32" s="51"/>
      <c r="M32" s="23">
        <f>IF(AB32=0,"",DATE(YEAR(AA32)+AB32,MONTH(AA32),DAY(AA32)-1))</f>
      </c>
      <c r="N32" s="48"/>
      <c r="O32" s="48"/>
      <c r="P32" s="55"/>
      <c r="Q32" s="56"/>
      <c r="AA32" s="16">
        <f>IF(K32=0,H32,K32)</f>
        <v>0</v>
      </c>
      <c r="AB32" s="17">
        <f>IF(OR(F32="ВК",F32="ВсК",F32="РК"),4,IF(F32="3К",1,IF(OR(F32="1К",F32="2К"),2,0)))</f>
        <v>0</v>
      </c>
      <c r="AC32" s="17">
        <f>IF(O32="Председатель",3,IF(O32="Зам.председателя",2,IF(O32="Член президиума",1,0)))</f>
        <v>0</v>
      </c>
      <c r="AD32" s="17">
        <f>IF(F32="ВК",7,IF(F32="ВсК",6,IF(F32="РК",5,IF(F32="1К",4,IF(F32="2К",3,IF(F32="3К",2,IF(F32="ЮС",1,0)))))))</f>
        <v>0</v>
      </c>
      <c r="AE32" s="59" t="b">
        <f t="shared" si="0"/>
        <v>1</v>
      </c>
      <c r="AF32" s="61">
        <f t="shared" si="1"/>
        <v>0</v>
      </c>
      <c r="AG32" s="61">
        <f ca="1" t="shared" si="2"/>
        <v>124</v>
      </c>
    </row>
    <row r="33" spans="1:33" ht="12">
      <c r="A33" s="6">
        <f>ROW()-6</f>
        <v>27</v>
      </c>
      <c r="B33" s="9"/>
      <c r="C33" s="10"/>
      <c r="D33" s="11"/>
      <c r="E33" s="48"/>
      <c r="F33" s="48"/>
      <c r="G33" s="48"/>
      <c r="H33" s="10"/>
      <c r="I33" s="45"/>
      <c r="J33" s="48"/>
      <c r="K33" s="10"/>
      <c r="L33" s="51"/>
      <c r="M33" s="23">
        <f>IF(AB33=0,"",DATE(YEAR(AA33)+AB33,MONTH(AA33),DAY(AA33)-1))</f>
      </c>
      <c r="N33" s="48"/>
      <c r="O33" s="48"/>
      <c r="P33" s="55"/>
      <c r="Q33" s="56"/>
      <c r="AA33" s="16">
        <f>IF(K33=0,H33,K33)</f>
        <v>0</v>
      </c>
      <c r="AB33" s="17">
        <f>IF(OR(F33="ВК",F33="ВсК",F33="РК"),4,IF(F33="3К",1,IF(OR(F33="1К",F33="2К"),2,0)))</f>
        <v>0</v>
      </c>
      <c r="AC33" s="17">
        <f>IF(O33="Председатель",3,IF(O33="Зам.председателя",2,IF(O33="Член президиума",1,0)))</f>
        <v>0</v>
      </c>
      <c r="AD33" s="17">
        <f>IF(F33="ВК",7,IF(F33="ВсК",6,IF(F33="РК",5,IF(F33="1К",4,IF(F33="2К",3,IF(F33="3К",2,IF(F33="ЮС",1,0)))))))</f>
        <v>0</v>
      </c>
      <c r="AE33" s="59" t="b">
        <f t="shared" si="0"/>
        <v>1</v>
      </c>
      <c r="AF33" s="61">
        <f t="shared" si="1"/>
        <v>0</v>
      </c>
      <c r="AG33" s="61">
        <f ca="1" t="shared" si="2"/>
        <v>124</v>
      </c>
    </row>
    <row r="34" spans="1:33" ht="12">
      <c r="A34" s="6">
        <f>ROW()-6</f>
        <v>28</v>
      </c>
      <c r="B34" s="9"/>
      <c r="C34" s="10"/>
      <c r="D34" s="11"/>
      <c r="E34" s="48"/>
      <c r="F34" s="48"/>
      <c r="G34" s="48"/>
      <c r="H34" s="10"/>
      <c r="I34" s="45"/>
      <c r="J34" s="48"/>
      <c r="K34" s="10"/>
      <c r="L34" s="51"/>
      <c r="M34" s="23">
        <f>IF(AB34=0,"",DATE(YEAR(AA34)+AB34,MONTH(AA34),DAY(AA34)-1))</f>
      </c>
      <c r="N34" s="48"/>
      <c r="O34" s="48"/>
      <c r="P34" s="55"/>
      <c r="Q34" s="56"/>
      <c r="AA34" s="16">
        <f>IF(K34=0,H34,K34)</f>
        <v>0</v>
      </c>
      <c r="AB34" s="17">
        <f>IF(OR(F34="ВК",F34="ВсК",F34="РК"),4,IF(F34="3К",1,IF(OR(F34="1К",F34="2К"),2,0)))</f>
        <v>0</v>
      </c>
      <c r="AC34" s="17">
        <f>IF(O34="Председатель",3,IF(O34="Зам.председателя",2,IF(O34="Член президиума",1,0)))</f>
        <v>0</v>
      </c>
      <c r="AD34" s="17">
        <f>IF(F34="ВК",7,IF(F34="ВсК",6,IF(F34="РК",5,IF(F34="1К",4,IF(F34="2К",3,IF(F34="3К",2,IF(F34="ЮС",1,0)))))))</f>
        <v>0</v>
      </c>
      <c r="AE34" s="59" t="b">
        <f t="shared" si="0"/>
        <v>1</v>
      </c>
      <c r="AF34" s="61">
        <f t="shared" si="1"/>
        <v>0</v>
      </c>
      <c r="AG34" s="61">
        <f ca="1" t="shared" si="2"/>
        <v>124</v>
      </c>
    </row>
    <row r="35" spans="1:33" ht="12">
      <c r="A35" s="6">
        <f>ROW()-6</f>
        <v>29</v>
      </c>
      <c r="B35" s="9"/>
      <c r="C35" s="10"/>
      <c r="D35" s="11"/>
      <c r="E35" s="48"/>
      <c r="F35" s="48"/>
      <c r="G35" s="48"/>
      <c r="H35" s="10"/>
      <c r="I35" s="45"/>
      <c r="J35" s="48"/>
      <c r="K35" s="10"/>
      <c r="L35" s="51"/>
      <c r="M35" s="23">
        <f>IF(AB35=0,"",DATE(YEAR(AA35)+AB35,MONTH(AA35),DAY(AA35)-1))</f>
      </c>
      <c r="N35" s="48"/>
      <c r="O35" s="48"/>
      <c r="P35" s="55"/>
      <c r="Q35" s="56"/>
      <c r="AA35" s="16">
        <f>IF(K35=0,H35,K35)</f>
        <v>0</v>
      </c>
      <c r="AB35" s="17">
        <f>IF(OR(F35="ВК",F35="ВсК",F35="РК"),4,IF(F35="3К",1,IF(OR(F35="1К",F35="2К"),2,0)))</f>
        <v>0</v>
      </c>
      <c r="AC35" s="17">
        <f>IF(O35="Председатель",3,IF(O35="Зам.председателя",2,IF(O35="Член президиума",1,0)))</f>
        <v>0</v>
      </c>
      <c r="AD35" s="17">
        <f>IF(F35="ВК",7,IF(F35="ВсК",6,IF(F35="РК",5,IF(F35="1К",4,IF(F35="2К",3,IF(F35="3К",2,IF(F35="ЮС",1,0)))))))</f>
        <v>0</v>
      </c>
      <c r="AE35" s="59" t="b">
        <f t="shared" si="0"/>
        <v>1</v>
      </c>
      <c r="AF35" s="61">
        <f t="shared" si="1"/>
        <v>0</v>
      </c>
      <c r="AG35" s="61">
        <f ca="1" t="shared" si="2"/>
        <v>124</v>
      </c>
    </row>
    <row r="36" spans="1:33" ht="12">
      <c r="A36" s="6">
        <f>ROW()-6</f>
        <v>30</v>
      </c>
      <c r="B36" s="9"/>
      <c r="C36" s="10"/>
      <c r="D36" s="11"/>
      <c r="E36" s="48"/>
      <c r="F36" s="48"/>
      <c r="G36" s="48"/>
      <c r="H36" s="10"/>
      <c r="I36" s="45"/>
      <c r="J36" s="48"/>
      <c r="K36" s="10"/>
      <c r="L36" s="51"/>
      <c r="M36" s="23">
        <f>IF(AB36=0,"",DATE(YEAR(AA36)+AB36,MONTH(AA36),DAY(AA36)-1))</f>
      </c>
      <c r="N36" s="48"/>
      <c r="O36" s="48"/>
      <c r="P36" s="55"/>
      <c r="Q36" s="56"/>
      <c r="AA36" s="16">
        <f>IF(K36=0,H36,K36)</f>
        <v>0</v>
      </c>
      <c r="AB36" s="17">
        <f>IF(OR(F36="ВК",F36="ВсК",F36="РК"),4,IF(F36="3К",1,IF(OR(F36="1К",F36="2К"),2,0)))</f>
        <v>0</v>
      </c>
      <c r="AC36" s="17">
        <f>IF(O36="Председатель",3,IF(O36="Зам.председателя",2,IF(O36="Член президиума",1,0)))</f>
        <v>0</v>
      </c>
      <c r="AD36" s="17">
        <f>IF(F36="ВК",7,IF(F36="ВсК",6,IF(F36="РК",5,IF(F36="1К",4,IF(F36="2К",3,IF(F36="3К",2,IF(F36="ЮС",1,0)))))))</f>
        <v>0</v>
      </c>
      <c r="AE36" s="59" t="b">
        <f t="shared" si="0"/>
        <v>1</v>
      </c>
      <c r="AF36" s="61">
        <f t="shared" si="1"/>
        <v>0</v>
      </c>
      <c r="AG36" s="61">
        <f ca="1" t="shared" si="2"/>
        <v>124</v>
      </c>
    </row>
    <row r="37" spans="1:33" ht="12">
      <c r="A37" s="6">
        <f>ROW()-6</f>
        <v>31</v>
      </c>
      <c r="B37" s="9"/>
      <c r="C37" s="10"/>
      <c r="D37" s="11"/>
      <c r="E37" s="48"/>
      <c r="F37" s="48"/>
      <c r="G37" s="48"/>
      <c r="H37" s="10"/>
      <c r="I37" s="45"/>
      <c r="J37" s="48"/>
      <c r="K37" s="10"/>
      <c r="L37" s="51"/>
      <c r="M37" s="23">
        <f>IF(AB37=0,"",DATE(YEAR(AA37)+AB37,MONTH(AA37),DAY(AA37)-1))</f>
      </c>
      <c r="N37" s="48"/>
      <c r="O37" s="48"/>
      <c r="P37" s="55"/>
      <c r="Q37" s="56"/>
      <c r="AA37" s="16">
        <f>IF(K37=0,H37,K37)</f>
        <v>0</v>
      </c>
      <c r="AB37" s="17">
        <f>IF(OR(F37="ВК",F37="ВсК",F37="РК"),4,IF(F37="3К",1,IF(OR(F37="1К",F37="2К"),2,0)))</f>
        <v>0</v>
      </c>
      <c r="AC37" s="17">
        <f>IF(O37="Председатель",3,IF(O37="Зам.председателя",2,IF(O37="Член президиума",1,0)))</f>
        <v>0</v>
      </c>
      <c r="AD37" s="17">
        <f>IF(F37="ВК",7,IF(F37="ВсК",6,IF(F37="РК",5,IF(F37="1К",4,IF(F37="2К",3,IF(F37="3К",2,IF(F37="ЮС",1,0)))))))</f>
        <v>0</v>
      </c>
      <c r="AE37" s="59" t="b">
        <f t="shared" si="0"/>
        <v>1</v>
      </c>
      <c r="AF37" s="61">
        <f t="shared" si="1"/>
        <v>0</v>
      </c>
      <c r="AG37" s="61">
        <f ca="1" t="shared" si="2"/>
        <v>124</v>
      </c>
    </row>
    <row r="38" spans="1:33" ht="12">
      <c r="A38" s="6">
        <f>ROW()-6</f>
        <v>32</v>
      </c>
      <c r="B38" s="9"/>
      <c r="C38" s="10"/>
      <c r="D38" s="11"/>
      <c r="E38" s="48"/>
      <c r="F38" s="48"/>
      <c r="G38" s="48"/>
      <c r="H38" s="10"/>
      <c r="I38" s="45"/>
      <c r="J38" s="48"/>
      <c r="K38" s="10"/>
      <c r="L38" s="51"/>
      <c r="M38" s="23">
        <f>IF(AB38=0,"",DATE(YEAR(AA38)+AB38,MONTH(AA38),DAY(AA38)-1))</f>
      </c>
      <c r="N38" s="48"/>
      <c r="O38" s="48"/>
      <c r="P38" s="55"/>
      <c r="Q38" s="56"/>
      <c r="AA38" s="16">
        <f>IF(K38=0,H38,K38)</f>
        <v>0</v>
      </c>
      <c r="AB38" s="17">
        <f>IF(OR(F38="ВК",F38="ВсК",F38="РК"),4,IF(F38="3К",1,IF(OR(F38="1К",F38="2К"),2,0)))</f>
        <v>0</v>
      </c>
      <c r="AC38" s="17">
        <f>IF(O38="Председатель",3,IF(O38="Зам.председателя",2,IF(O38="Член президиума",1,0)))</f>
        <v>0</v>
      </c>
      <c r="AD38" s="17">
        <f>IF(F38="ВК",7,IF(F38="ВсК",6,IF(F38="РК",5,IF(F38="1К",4,IF(F38="2К",3,IF(F38="3К",2,IF(F38="ЮС",1,0)))))))</f>
        <v>0</v>
      </c>
      <c r="AE38" s="59" t="b">
        <f t="shared" si="0"/>
        <v>1</v>
      </c>
      <c r="AF38" s="61">
        <f t="shared" si="1"/>
        <v>0</v>
      </c>
      <c r="AG38" s="61">
        <f ca="1" t="shared" si="2"/>
        <v>124</v>
      </c>
    </row>
    <row r="39" spans="1:33" ht="12">
      <c r="A39" s="6">
        <f>ROW()-6</f>
        <v>33</v>
      </c>
      <c r="B39" s="9"/>
      <c r="C39" s="10"/>
      <c r="D39" s="11"/>
      <c r="E39" s="48"/>
      <c r="F39" s="48"/>
      <c r="G39" s="48"/>
      <c r="H39" s="10"/>
      <c r="I39" s="45"/>
      <c r="J39" s="48"/>
      <c r="K39" s="10"/>
      <c r="L39" s="51"/>
      <c r="M39" s="23">
        <f>IF(AB39=0,"",DATE(YEAR(AA39)+AB39,MONTH(AA39),DAY(AA39)-1))</f>
      </c>
      <c r="N39" s="48"/>
      <c r="O39" s="48"/>
      <c r="P39" s="55"/>
      <c r="Q39" s="56"/>
      <c r="AA39" s="16">
        <f>IF(K39=0,H39,K39)</f>
        <v>0</v>
      </c>
      <c r="AB39" s="17">
        <f>IF(OR(F39="ВК",F39="ВсК",F39="РК"),4,IF(F39="3К",1,IF(OR(F39="1К",F39="2К"),2,0)))</f>
        <v>0</v>
      </c>
      <c r="AC39" s="17">
        <f>IF(O39="Председатель",3,IF(O39="Зам.председателя",2,IF(O39="Член президиума",1,0)))</f>
        <v>0</v>
      </c>
      <c r="AD39" s="17">
        <f>IF(F39="ВК",7,IF(F39="ВсК",6,IF(F39="РК",5,IF(F39="1К",4,IF(F39="2К",3,IF(F39="3К",2,IF(F39="ЮС",1,0)))))))</f>
        <v>0</v>
      </c>
      <c r="AE39" s="59" t="b">
        <f t="shared" si="0"/>
        <v>1</v>
      </c>
      <c r="AF39" s="61">
        <f t="shared" si="1"/>
        <v>0</v>
      </c>
      <c r="AG39" s="61">
        <f ca="1" t="shared" si="2"/>
        <v>124</v>
      </c>
    </row>
    <row r="40" spans="1:33" ht="12">
      <c r="A40" s="6">
        <f>ROW()-6</f>
        <v>34</v>
      </c>
      <c r="B40" s="9"/>
      <c r="C40" s="10"/>
      <c r="D40" s="11"/>
      <c r="E40" s="48"/>
      <c r="F40" s="48"/>
      <c r="G40" s="48"/>
      <c r="H40" s="10"/>
      <c r="I40" s="45"/>
      <c r="J40" s="48"/>
      <c r="K40" s="10"/>
      <c r="L40" s="51"/>
      <c r="M40" s="23">
        <f>IF(AB40=0,"",DATE(YEAR(AA40)+AB40,MONTH(AA40),DAY(AA40)-1))</f>
      </c>
      <c r="N40" s="48"/>
      <c r="O40" s="48"/>
      <c r="P40" s="55"/>
      <c r="Q40" s="56"/>
      <c r="AA40" s="16">
        <f>IF(K40=0,H40,K40)</f>
        <v>0</v>
      </c>
      <c r="AB40" s="17">
        <f>IF(OR(F40="ВК",F40="ВсК",F40="РК"),4,IF(F40="3К",1,IF(OR(F40="1К",F40="2К"),2,0)))</f>
        <v>0</v>
      </c>
      <c r="AC40" s="17">
        <f>IF(O40="Председатель",3,IF(O40="Зам.председателя",2,IF(O40="Член президиума",1,0)))</f>
        <v>0</v>
      </c>
      <c r="AD40" s="17">
        <f>IF(F40="ВК",7,IF(F40="ВсК",6,IF(F40="РК",5,IF(F40="1К",4,IF(F40="2К",3,IF(F40="3К",2,IF(F40="ЮС",1,0)))))))</f>
        <v>0</v>
      </c>
      <c r="AE40" s="59" t="b">
        <f t="shared" si="0"/>
        <v>1</v>
      </c>
      <c r="AF40" s="61">
        <f t="shared" si="1"/>
        <v>0</v>
      </c>
      <c r="AG40" s="61">
        <f ca="1" t="shared" si="2"/>
        <v>124</v>
      </c>
    </row>
    <row r="41" spans="1:33" ht="12">
      <c r="A41" s="6">
        <f>ROW()-6</f>
        <v>35</v>
      </c>
      <c r="B41" s="9"/>
      <c r="C41" s="10"/>
      <c r="D41" s="11"/>
      <c r="E41" s="48"/>
      <c r="F41" s="48"/>
      <c r="G41" s="48"/>
      <c r="H41" s="10"/>
      <c r="I41" s="45"/>
      <c r="J41" s="48"/>
      <c r="K41" s="10"/>
      <c r="L41" s="51"/>
      <c r="M41" s="23">
        <f>IF(AB41=0,"",DATE(YEAR(AA41)+AB41,MONTH(AA41),DAY(AA41)-1))</f>
      </c>
      <c r="N41" s="48"/>
      <c r="O41" s="48"/>
      <c r="P41" s="55"/>
      <c r="Q41" s="56"/>
      <c r="AA41" s="16">
        <f>IF(K41=0,H41,K41)</f>
        <v>0</v>
      </c>
      <c r="AB41" s="17">
        <f>IF(OR(F41="ВК",F41="ВсК",F41="РК"),4,IF(F41="3К",1,IF(OR(F41="1К",F41="2К"),2,0)))</f>
        <v>0</v>
      </c>
      <c r="AC41" s="17">
        <f>IF(O41="Председатель",3,IF(O41="Зам.председателя",2,IF(O41="Член президиума",1,0)))</f>
        <v>0</v>
      </c>
      <c r="AD41" s="17">
        <f>IF(F41="ВК",7,IF(F41="ВсК",6,IF(F41="РК",5,IF(F41="1К",4,IF(F41="2К",3,IF(F41="3К",2,IF(F41="ЮС",1,0)))))))</f>
        <v>0</v>
      </c>
      <c r="AE41" s="59" t="b">
        <f t="shared" si="0"/>
        <v>1</v>
      </c>
      <c r="AF41" s="61">
        <f t="shared" si="1"/>
        <v>0</v>
      </c>
      <c r="AG41" s="61">
        <f ca="1" t="shared" si="2"/>
        <v>124</v>
      </c>
    </row>
    <row r="42" spans="1:33" ht="12">
      <c r="A42" s="6">
        <f>ROW()-6</f>
        <v>36</v>
      </c>
      <c r="B42" s="9"/>
      <c r="C42" s="10"/>
      <c r="D42" s="11"/>
      <c r="E42" s="48"/>
      <c r="F42" s="48"/>
      <c r="G42" s="48"/>
      <c r="H42" s="10"/>
      <c r="I42" s="45"/>
      <c r="J42" s="48"/>
      <c r="K42" s="10"/>
      <c r="L42" s="51"/>
      <c r="M42" s="23">
        <f>IF(AB42=0,"",DATE(YEAR(AA42)+AB42,MONTH(AA42),DAY(AA42)-1))</f>
      </c>
      <c r="N42" s="48"/>
      <c r="O42" s="48"/>
      <c r="P42" s="55"/>
      <c r="Q42" s="56"/>
      <c r="AA42" s="16">
        <f>IF(K42=0,H42,K42)</f>
        <v>0</v>
      </c>
      <c r="AB42" s="17">
        <f>IF(OR(F42="ВК",F42="ВсК",F42="РК"),4,IF(F42="3К",1,IF(OR(F42="1К",F42="2К"),2,0)))</f>
        <v>0</v>
      </c>
      <c r="AC42" s="17">
        <f>IF(O42="Председатель",3,IF(O42="Зам.председателя",2,IF(O42="Член президиума",1,0)))</f>
        <v>0</v>
      </c>
      <c r="AD42" s="17">
        <f>IF(F42="ВК",7,IF(F42="ВсК",6,IF(F42="РК",5,IF(F42="1К",4,IF(F42="2К",3,IF(F42="3К",2,IF(F42="ЮС",1,0)))))))</f>
        <v>0</v>
      </c>
      <c r="AE42" s="59" t="b">
        <f t="shared" si="0"/>
        <v>1</v>
      </c>
      <c r="AF42" s="61">
        <f t="shared" si="1"/>
        <v>0</v>
      </c>
      <c r="AG42" s="61">
        <f ca="1" t="shared" si="2"/>
        <v>124</v>
      </c>
    </row>
    <row r="43" spans="1:33" ht="12">
      <c r="A43" s="6">
        <f>ROW()-6</f>
        <v>37</v>
      </c>
      <c r="B43" s="9"/>
      <c r="C43" s="10"/>
      <c r="D43" s="11"/>
      <c r="E43" s="48"/>
      <c r="F43" s="48"/>
      <c r="G43" s="48"/>
      <c r="H43" s="10"/>
      <c r="I43" s="45"/>
      <c r="J43" s="48"/>
      <c r="K43" s="10"/>
      <c r="L43" s="51"/>
      <c r="M43" s="23">
        <f>IF(AB43=0,"",DATE(YEAR(AA43)+AB43,MONTH(AA43),DAY(AA43)-1))</f>
      </c>
      <c r="N43" s="48"/>
      <c r="O43" s="48"/>
      <c r="P43" s="55"/>
      <c r="Q43" s="56"/>
      <c r="AA43" s="16">
        <f>IF(K43=0,H43,K43)</f>
        <v>0</v>
      </c>
      <c r="AB43" s="17">
        <f>IF(OR(F43="ВК",F43="ВсК",F43="РК"),4,IF(F43="3К",1,IF(OR(F43="1К",F43="2К"),2,0)))</f>
        <v>0</v>
      </c>
      <c r="AC43" s="17">
        <f>IF(O43="Председатель",3,IF(O43="Зам.председателя",2,IF(O43="Член президиума",1,0)))</f>
        <v>0</v>
      </c>
      <c r="AD43" s="17">
        <f>IF(F43="ВК",7,IF(F43="ВсК",6,IF(F43="РК",5,IF(F43="1К",4,IF(F43="2К",3,IF(F43="3К",2,IF(F43="ЮС",1,0)))))))</f>
        <v>0</v>
      </c>
      <c r="AE43" s="59" t="b">
        <f t="shared" si="0"/>
        <v>1</v>
      </c>
      <c r="AF43" s="61">
        <f t="shared" si="1"/>
        <v>0</v>
      </c>
      <c r="AG43" s="61">
        <f ca="1" t="shared" si="2"/>
        <v>124</v>
      </c>
    </row>
    <row r="44" spans="1:33" ht="12">
      <c r="A44" s="6">
        <f>ROW()-6</f>
        <v>38</v>
      </c>
      <c r="B44" s="9"/>
      <c r="C44" s="10"/>
      <c r="D44" s="11"/>
      <c r="E44" s="48"/>
      <c r="F44" s="48"/>
      <c r="G44" s="48"/>
      <c r="H44" s="10"/>
      <c r="I44" s="45"/>
      <c r="J44" s="48"/>
      <c r="K44" s="10"/>
      <c r="L44" s="51"/>
      <c r="M44" s="23">
        <f>IF(AB44=0,"",DATE(YEAR(AA44)+AB44,MONTH(AA44),DAY(AA44)-1))</f>
      </c>
      <c r="N44" s="48"/>
      <c r="O44" s="48"/>
      <c r="P44" s="55"/>
      <c r="Q44" s="56"/>
      <c r="AA44" s="16">
        <f>IF(K44=0,H44,K44)</f>
        <v>0</v>
      </c>
      <c r="AB44" s="17">
        <f>IF(OR(F44="ВК",F44="ВсК",F44="РК"),4,IF(F44="3К",1,IF(OR(F44="1К",F44="2К"),2,0)))</f>
        <v>0</v>
      </c>
      <c r="AC44" s="17">
        <f>IF(O44="Председатель",3,IF(O44="Зам.председателя",2,IF(O44="Член президиума",1,0)))</f>
        <v>0</v>
      </c>
      <c r="AD44" s="17">
        <f>IF(F44="ВК",7,IF(F44="ВсК",6,IF(F44="РК",5,IF(F44="1К",4,IF(F44="2К",3,IF(F44="3К",2,IF(F44="ЮС",1,0)))))))</f>
        <v>0</v>
      </c>
      <c r="AE44" s="59" t="b">
        <f t="shared" si="0"/>
        <v>1</v>
      </c>
      <c r="AF44" s="61">
        <f t="shared" si="1"/>
        <v>0</v>
      </c>
      <c r="AG44" s="61">
        <f ca="1" t="shared" si="2"/>
        <v>124</v>
      </c>
    </row>
    <row r="45" spans="1:33" ht="12">
      <c r="A45" s="6">
        <f>ROW()-6</f>
        <v>39</v>
      </c>
      <c r="B45" s="9"/>
      <c r="C45" s="10"/>
      <c r="D45" s="11"/>
      <c r="E45" s="48"/>
      <c r="F45" s="48"/>
      <c r="G45" s="48"/>
      <c r="H45" s="10"/>
      <c r="I45" s="45"/>
      <c r="J45" s="48"/>
      <c r="K45" s="10"/>
      <c r="L45" s="51"/>
      <c r="M45" s="23">
        <f>IF(AB45=0,"",DATE(YEAR(AA45)+AB45,MONTH(AA45),DAY(AA45)-1))</f>
      </c>
      <c r="N45" s="48"/>
      <c r="O45" s="48"/>
      <c r="P45" s="55"/>
      <c r="Q45" s="56"/>
      <c r="AA45" s="16">
        <f>IF(K45=0,H45,K45)</f>
        <v>0</v>
      </c>
      <c r="AB45" s="17">
        <f>IF(OR(F45="ВК",F45="ВсК",F45="РК"),4,IF(F45="3К",1,IF(OR(F45="1К",F45="2К"),2,0)))</f>
        <v>0</v>
      </c>
      <c r="AC45" s="17">
        <f>IF(O45="Председатель",3,IF(O45="Зам.председателя",2,IF(O45="Член президиума",1,0)))</f>
        <v>0</v>
      </c>
      <c r="AD45" s="17">
        <f>IF(F45="ВК",7,IF(F45="ВсК",6,IF(F45="РК",5,IF(F45="1К",4,IF(F45="2К",3,IF(F45="3К",2,IF(F45="ЮС",1,0)))))))</f>
        <v>0</v>
      </c>
      <c r="AE45" s="59" t="b">
        <f t="shared" si="0"/>
        <v>1</v>
      </c>
      <c r="AF45" s="61">
        <f t="shared" si="1"/>
        <v>0</v>
      </c>
      <c r="AG45" s="61">
        <f ca="1" t="shared" si="2"/>
        <v>124</v>
      </c>
    </row>
    <row r="46" spans="1:33" ht="12">
      <c r="A46" s="6">
        <f>ROW()-6</f>
        <v>40</v>
      </c>
      <c r="B46" s="9"/>
      <c r="C46" s="10"/>
      <c r="D46" s="11"/>
      <c r="E46" s="48"/>
      <c r="F46" s="48"/>
      <c r="G46" s="48"/>
      <c r="H46" s="10"/>
      <c r="I46" s="45"/>
      <c r="J46" s="48"/>
      <c r="K46" s="10"/>
      <c r="L46" s="51"/>
      <c r="M46" s="23">
        <f>IF(AB46=0,"",DATE(YEAR(AA46)+AB46,MONTH(AA46),DAY(AA46)-1))</f>
      </c>
      <c r="N46" s="48"/>
      <c r="O46" s="48"/>
      <c r="P46" s="55"/>
      <c r="Q46" s="56"/>
      <c r="AA46" s="16">
        <f>IF(K46=0,H46,K46)</f>
        <v>0</v>
      </c>
      <c r="AB46" s="17">
        <f>IF(OR(F46="ВК",F46="ВсК",F46="РК"),4,IF(F46="3К",1,IF(OR(F46="1К",F46="2К"),2,0)))</f>
        <v>0</v>
      </c>
      <c r="AC46" s="17">
        <f>IF(O46="Председатель",3,IF(O46="Зам.председателя",2,IF(O46="Член президиума",1,0)))</f>
        <v>0</v>
      </c>
      <c r="AD46" s="17">
        <f>IF(F46="ВК",7,IF(F46="ВсК",6,IF(F46="РК",5,IF(F46="1К",4,IF(F46="2К",3,IF(F46="3К",2,IF(F46="ЮС",1,0)))))))</f>
        <v>0</v>
      </c>
      <c r="AE46" s="59" t="b">
        <f t="shared" si="0"/>
        <v>1</v>
      </c>
      <c r="AF46" s="61">
        <f t="shared" si="1"/>
        <v>0</v>
      </c>
      <c r="AG46" s="61">
        <f ca="1" t="shared" si="2"/>
        <v>124</v>
      </c>
    </row>
    <row r="47" spans="1:33" ht="12">
      <c r="A47" s="6">
        <f>ROW()-6</f>
        <v>41</v>
      </c>
      <c r="B47" s="9"/>
      <c r="C47" s="10"/>
      <c r="D47" s="11"/>
      <c r="E47" s="48"/>
      <c r="F47" s="48"/>
      <c r="G47" s="48"/>
      <c r="H47" s="10"/>
      <c r="I47" s="45"/>
      <c r="J47" s="48"/>
      <c r="K47" s="10"/>
      <c r="L47" s="51"/>
      <c r="M47" s="23">
        <f>IF(AB47=0,"",DATE(YEAR(AA47)+AB47,MONTH(AA47),DAY(AA47)-1))</f>
      </c>
      <c r="N47" s="48"/>
      <c r="O47" s="48"/>
      <c r="P47" s="55"/>
      <c r="Q47" s="56"/>
      <c r="AA47" s="16">
        <f>IF(K47=0,H47,K47)</f>
        <v>0</v>
      </c>
      <c r="AB47" s="17">
        <f>IF(OR(F47="ВК",F47="ВсК",F47="РК"),4,IF(F47="3К",1,IF(OR(F47="1К",F47="2К"),2,0)))</f>
        <v>0</v>
      </c>
      <c r="AC47" s="17">
        <f>IF(O47="Председатель",3,IF(O47="Зам.председателя",2,IF(O47="Член президиума",1,0)))</f>
        <v>0</v>
      </c>
      <c r="AD47" s="17">
        <f>IF(F47="ВК",7,IF(F47="ВсК",6,IF(F47="РК",5,IF(F47="1К",4,IF(F47="2К",3,IF(F47="3К",2,IF(F47="ЮС",1,0)))))))</f>
        <v>0</v>
      </c>
      <c r="AE47" s="59" t="b">
        <f t="shared" si="0"/>
        <v>1</v>
      </c>
      <c r="AF47" s="61">
        <f t="shared" si="1"/>
        <v>0</v>
      </c>
      <c r="AG47" s="61">
        <f ca="1" t="shared" si="2"/>
        <v>124</v>
      </c>
    </row>
    <row r="48" spans="1:33" ht="12">
      <c r="A48" s="6">
        <f>ROW()-6</f>
        <v>42</v>
      </c>
      <c r="B48" s="9"/>
      <c r="C48" s="10"/>
      <c r="D48" s="11"/>
      <c r="E48" s="48"/>
      <c r="F48" s="48"/>
      <c r="G48" s="48"/>
      <c r="H48" s="10"/>
      <c r="I48" s="45"/>
      <c r="J48" s="48"/>
      <c r="K48" s="10"/>
      <c r="L48" s="51"/>
      <c r="M48" s="23">
        <f>IF(AB48=0,"",DATE(YEAR(AA48)+AB48,MONTH(AA48),DAY(AA48)-1))</f>
      </c>
      <c r="N48" s="48"/>
      <c r="O48" s="48"/>
      <c r="P48" s="55"/>
      <c r="Q48" s="56"/>
      <c r="AA48" s="16">
        <f>IF(K48=0,H48,K48)</f>
        <v>0</v>
      </c>
      <c r="AB48" s="17">
        <f>IF(OR(F48="ВК",F48="ВсК",F48="РК"),4,IF(F48="3К",1,IF(OR(F48="1К",F48="2К"),2,0)))</f>
        <v>0</v>
      </c>
      <c r="AC48" s="17">
        <f>IF(O48="Председатель",3,IF(O48="Зам.председателя",2,IF(O48="Член президиума",1,0)))</f>
        <v>0</v>
      </c>
      <c r="AD48" s="17">
        <f>IF(F48="ВК",7,IF(F48="ВсК",6,IF(F48="РК",5,IF(F48="1К",4,IF(F48="2К",3,IF(F48="3К",2,IF(F48="ЮС",1,0)))))))</f>
        <v>0</v>
      </c>
      <c r="AE48" s="59" t="b">
        <f t="shared" si="0"/>
        <v>1</v>
      </c>
      <c r="AF48" s="61">
        <f t="shared" si="1"/>
        <v>0</v>
      </c>
      <c r="AG48" s="61">
        <f ca="1" t="shared" si="2"/>
        <v>124</v>
      </c>
    </row>
    <row r="49" spans="1:33" ht="12">
      <c r="A49" s="6">
        <f>ROW()-6</f>
        <v>43</v>
      </c>
      <c r="B49" s="9"/>
      <c r="C49" s="10"/>
      <c r="D49" s="11"/>
      <c r="E49" s="48"/>
      <c r="F49" s="48"/>
      <c r="G49" s="48"/>
      <c r="H49" s="10"/>
      <c r="I49" s="45"/>
      <c r="J49" s="48"/>
      <c r="K49" s="10"/>
      <c r="L49" s="51"/>
      <c r="M49" s="23">
        <f>IF(AB49=0,"",DATE(YEAR(AA49)+AB49,MONTH(AA49),DAY(AA49)-1))</f>
      </c>
      <c r="N49" s="48"/>
      <c r="O49" s="48"/>
      <c r="P49" s="55"/>
      <c r="Q49" s="56"/>
      <c r="AA49" s="16">
        <f>IF(K49=0,H49,K49)</f>
        <v>0</v>
      </c>
      <c r="AB49" s="17">
        <f>IF(OR(F49="ВК",F49="ВсК",F49="РК"),4,IF(F49="3К",1,IF(OR(F49="1К",F49="2К"),2,0)))</f>
        <v>0</v>
      </c>
      <c r="AC49" s="17">
        <f>IF(O49="Председатель",3,IF(O49="Зам.председателя",2,IF(O49="Член президиума",1,0)))</f>
        <v>0</v>
      </c>
      <c r="AD49" s="17">
        <f>IF(F49="ВК",7,IF(F49="ВсК",6,IF(F49="РК",5,IF(F49="1К",4,IF(F49="2К",3,IF(F49="3К",2,IF(F49="ЮС",1,0)))))))</f>
        <v>0</v>
      </c>
      <c r="AE49" s="59" t="b">
        <f t="shared" si="0"/>
        <v>1</v>
      </c>
      <c r="AF49" s="61">
        <f t="shared" si="1"/>
        <v>0</v>
      </c>
      <c r="AG49" s="61">
        <f ca="1" t="shared" si="2"/>
        <v>124</v>
      </c>
    </row>
    <row r="50" spans="1:33" ht="12">
      <c r="A50" s="6">
        <f>ROW()-6</f>
        <v>44</v>
      </c>
      <c r="B50" s="9"/>
      <c r="C50" s="10"/>
      <c r="D50" s="11"/>
      <c r="E50" s="48"/>
      <c r="F50" s="48"/>
      <c r="G50" s="48"/>
      <c r="H50" s="10"/>
      <c r="I50" s="45"/>
      <c r="J50" s="48"/>
      <c r="K50" s="10"/>
      <c r="L50" s="51"/>
      <c r="M50" s="23">
        <f>IF(AB50=0,"",DATE(YEAR(AA50)+AB50,MONTH(AA50),DAY(AA50)-1))</f>
      </c>
      <c r="N50" s="48"/>
      <c r="O50" s="48"/>
      <c r="P50" s="55"/>
      <c r="Q50" s="56"/>
      <c r="AA50" s="16">
        <f>IF(K50=0,H50,K50)</f>
        <v>0</v>
      </c>
      <c r="AB50" s="17">
        <f>IF(OR(F50="ВК",F50="ВсК",F50="РК"),4,IF(F50="3К",1,IF(OR(F50="1К",F50="2К"),2,0)))</f>
        <v>0</v>
      </c>
      <c r="AC50" s="17">
        <f>IF(O50="Председатель",3,IF(O50="Зам.председателя",2,IF(O50="Член президиума",1,0)))</f>
        <v>0</v>
      </c>
      <c r="AD50" s="17">
        <f>IF(F50="ВК",7,IF(F50="ВсК",6,IF(F50="РК",5,IF(F50="1К",4,IF(F50="2К",3,IF(F50="3К",2,IF(F50="ЮС",1,0)))))))</f>
        <v>0</v>
      </c>
      <c r="AE50" s="59" t="b">
        <f t="shared" si="0"/>
        <v>1</v>
      </c>
      <c r="AF50" s="61">
        <f t="shared" si="1"/>
        <v>0</v>
      </c>
      <c r="AG50" s="61">
        <f ca="1" t="shared" si="2"/>
        <v>124</v>
      </c>
    </row>
    <row r="51" spans="1:33" ht="12">
      <c r="A51" s="6">
        <f>ROW()-6</f>
        <v>45</v>
      </c>
      <c r="B51" s="9"/>
      <c r="C51" s="10"/>
      <c r="D51" s="11"/>
      <c r="E51" s="48"/>
      <c r="F51" s="48"/>
      <c r="G51" s="48"/>
      <c r="H51" s="10"/>
      <c r="I51" s="45"/>
      <c r="J51" s="48"/>
      <c r="K51" s="10"/>
      <c r="L51" s="51"/>
      <c r="M51" s="23">
        <f>IF(AB51=0,"",DATE(YEAR(AA51)+AB51,MONTH(AA51),DAY(AA51)-1))</f>
      </c>
      <c r="N51" s="48"/>
      <c r="O51" s="48"/>
      <c r="P51" s="55"/>
      <c r="Q51" s="56"/>
      <c r="AA51" s="16">
        <f>IF(K51=0,H51,K51)</f>
        <v>0</v>
      </c>
      <c r="AB51" s="17">
        <f>IF(OR(F51="ВК",F51="ВсК",F51="РК"),4,IF(F51="3К",1,IF(OR(F51="1К",F51="2К"),2,0)))</f>
        <v>0</v>
      </c>
      <c r="AC51" s="17">
        <f>IF(O51="Председатель",3,IF(O51="Зам.председателя",2,IF(O51="Член президиума",1,0)))</f>
        <v>0</v>
      </c>
      <c r="AD51" s="17">
        <f>IF(F51="ВК",7,IF(F51="ВсК",6,IF(F51="РК",5,IF(F51="1К",4,IF(F51="2К",3,IF(F51="3К",2,IF(F51="ЮС",1,0)))))))</f>
        <v>0</v>
      </c>
      <c r="AE51" s="59" t="b">
        <f t="shared" si="0"/>
        <v>1</v>
      </c>
      <c r="AF51" s="61">
        <f t="shared" si="1"/>
        <v>0</v>
      </c>
      <c r="AG51" s="61">
        <f ca="1" t="shared" si="2"/>
        <v>124</v>
      </c>
    </row>
    <row r="52" spans="1:33" ht="12">
      <c r="A52" s="6">
        <f>ROW()-6</f>
        <v>46</v>
      </c>
      <c r="B52" s="9"/>
      <c r="C52" s="10"/>
      <c r="D52" s="11"/>
      <c r="E52" s="48"/>
      <c r="F52" s="48"/>
      <c r="G52" s="48"/>
      <c r="H52" s="10"/>
      <c r="I52" s="45"/>
      <c r="J52" s="48"/>
      <c r="K52" s="10"/>
      <c r="L52" s="51"/>
      <c r="M52" s="23">
        <f>IF(AB52=0,"",DATE(YEAR(AA52)+AB52,MONTH(AA52),DAY(AA52)-1))</f>
      </c>
      <c r="N52" s="48"/>
      <c r="O52" s="48"/>
      <c r="P52" s="55"/>
      <c r="Q52" s="56"/>
      <c r="AA52" s="16">
        <f>IF(K52=0,H52,K52)</f>
        <v>0</v>
      </c>
      <c r="AB52" s="17">
        <f>IF(OR(F52="ВК",F52="ВсК",F52="РК"),4,IF(F52="3К",1,IF(OR(F52="1К",F52="2К"),2,0)))</f>
        <v>0</v>
      </c>
      <c r="AC52" s="17">
        <f>IF(O52="Председатель",3,IF(O52="Зам.председателя",2,IF(O52="Член президиума",1,0)))</f>
        <v>0</v>
      </c>
      <c r="AD52" s="17">
        <f>IF(F52="ВК",7,IF(F52="ВсК",6,IF(F52="РК",5,IF(F52="1К",4,IF(F52="2К",3,IF(F52="3К",2,IF(F52="ЮС",1,0)))))))</f>
        <v>0</v>
      </c>
      <c r="AE52" s="59" t="b">
        <f t="shared" si="0"/>
        <v>1</v>
      </c>
      <c r="AF52" s="61">
        <f t="shared" si="1"/>
        <v>0</v>
      </c>
      <c r="AG52" s="61">
        <f ca="1" t="shared" si="2"/>
        <v>124</v>
      </c>
    </row>
    <row r="53" spans="1:33" ht="12">
      <c r="A53" s="6">
        <f>ROW()-6</f>
        <v>47</v>
      </c>
      <c r="B53" s="9"/>
      <c r="C53" s="10"/>
      <c r="D53" s="11"/>
      <c r="E53" s="48"/>
      <c r="F53" s="48"/>
      <c r="G53" s="48"/>
      <c r="H53" s="10"/>
      <c r="I53" s="45"/>
      <c r="J53" s="48"/>
      <c r="K53" s="10"/>
      <c r="L53" s="51"/>
      <c r="M53" s="23">
        <f>IF(AB53=0,"",DATE(YEAR(AA53)+AB53,MONTH(AA53),DAY(AA53)-1))</f>
      </c>
      <c r="N53" s="48"/>
      <c r="O53" s="48"/>
      <c r="P53" s="55"/>
      <c r="Q53" s="56"/>
      <c r="AA53" s="16">
        <f>IF(K53=0,H53,K53)</f>
        <v>0</v>
      </c>
      <c r="AB53" s="17">
        <f>IF(OR(F53="ВК",F53="ВсК",F53="РК"),4,IF(F53="3К",1,IF(OR(F53="1К",F53="2К"),2,0)))</f>
        <v>0</v>
      </c>
      <c r="AC53" s="17">
        <f>IF(O53="Председатель",3,IF(O53="Зам.председателя",2,IF(O53="Член президиума",1,0)))</f>
        <v>0</v>
      </c>
      <c r="AD53" s="17">
        <f>IF(F53="ВК",7,IF(F53="ВсК",6,IF(F53="РК",5,IF(F53="1К",4,IF(F53="2К",3,IF(F53="3К",2,IF(F53="ЮС",1,0)))))))</f>
        <v>0</v>
      </c>
      <c r="AE53" s="59" t="b">
        <f t="shared" si="0"/>
        <v>1</v>
      </c>
      <c r="AF53" s="61">
        <f t="shared" si="1"/>
        <v>0</v>
      </c>
      <c r="AG53" s="61">
        <f ca="1" t="shared" si="2"/>
        <v>124</v>
      </c>
    </row>
    <row r="54" spans="1:33" ht="12">
      <c r="A54" s="6">
        <f>ROW()-6</f>
        <v>48</v>
      </c>
      <c r="B54" s="9"/>
      <c r="C54" s="10"/>
      <c r="D54" s="11"/>
      <c r="E54" s="48"/>
      <c r="F54" s="48"/>
      <c r="G54" s="48"/>
      <c r="H54" s="10"/>
      <c r="I54" s="45"/>
      <c r="J54" s="48"/>
      <c r="K54" s="10"/>
      <c r="L54" s="51"/>
      <c r="M54" s="23">
        <f>IF(AB54=0,"",DATE(YEAR(AA54)+AB54,MONTH(AA54),DAY(AA54)-1))</f>
      </c>
      <c r="N54" s="48"/>
      <c r="O54" s="48"/>
      <c r="P54" s="55"/>
      <c r="Q54" s="56"/>
      <c r="AA54" s="16">
        <f>IF(K54=0,H54,K54)</f>
        <v>0</v>
      </c>
      <c r="AB54" s="17">
        <f>IF(OR(F54="ВК",F54="ВсК",F54="РК"),4,IF(F54="3К",1,IF(OR(F54="1К",F54="2К"),2,0)))</f>
        <v>0</v>
      </c>
      <c r="AC54" s="17">
        <f>IF(O54="Председатель",3,IF(O54="Зам.председателя",2,IF(O54="Член президиума",1,0)))</f>
        <v>0</v>
      </c>
      <c r="AD54" s="17">
        <f>IF(F54="ВК",7,IF(F54="ВсК",6,IF(F54="РК",5,IF(F54="1К",4,IF(F54="2К",3,IF(F54="3К",2,IF(F54="ЮС",1,0)))))))</f>
        <v>0</v>
      </c>
      <c r="AE54" s="59" t="b">
        <f t="shared" si="0"/>
        <v>1</v>
      </c>
      <c r="AF54" s="61">
        <f t="shared" si="1"/>
        <v>0</v>
      </c>
      <c r="AG54" s="61">
        <f ca="1" t="shared" si="2"/>
        <v>124</v>
      </c>
    </row>
    <row r="55" spans="1:33" ht="12">
      <c r="A55" s="6">
        <f>ROW()-6</f>
        <v>49</v>
      </c>
      <c r="B55" s="9"/>
      <c r="C55" s="10"/>
      <c r="D55" s="11"/>
      <c r="E55" s="48"/>
      <c r="F55" s="48"/>
      <c r="G55" s="48"/>
      <c r="H55" s="10"/>
      <c r="I55" s="45"/>
      <c r="J55" s="48"/>
      <c r="K55" s="10"/>
      <c r="L55" s="51"/>
      <c r="M55" s="23">
        <f>IF(AB55=0,"",DATE(YEAR(AA55)+AB55,MONTH(AA55),DAY(AA55)-1))</f>
      </c>
      <c r="N55" s="48"/>
      <c r="O55" s="48"/>
      <c r="P55" s="55"/>
      <c r="Q55" s="56"/>
      <c r="AA55" s="16">
        <f>IF(K55=0,H55,K55)</f>
        <v>0</v>
      </c>
      <c r="AB55" s="17">
        <f>IF(OR(F55="ВК",F55="ВсК",F55="РК"),4,IF(F55="3К",1,IF(OR(F55="1К",F55="2К"),2,0)))</f>
        <v>0</v>
      </c>
      <c r="AC55" s="17">
        <f>IF(O55="Председатель",3,IF(O55="Зам.председателя",2,IF(O55="Член президиума",1,0)))</f>
        <v>0</v>
      </c>
      <c r="AD55" s="17">
        <f>IF(F55="ВК",7,IF(F55="ВсК",6,IF(F55="РК",5,IF(F55="1К",4,IF(F55="2К",3,IF(F55="3К",2,IF(F55="ЮС",1,0)))))))</f>
        <v>0</v>
      </c>
      <c r="AE55" s="59" t="b">
        <f t="shared" si="0"/>
        <v>1</v>
      </c>
      <c r="AF55" s="61">
        <f t="shared" si="1"/>
        <v>0</v>
      </c>
      <c r="AG55" s="61">
        <f ca="1" t="shared" si="2"/>
        <v>124</v>
      </c>
    </row>
    <row r="56" spans="1:33" ht="12">
      <c r="A56" s="6">
        <f>ROW()-6</f>
        <v>50</v>
      </c>
      <c r="B56" s="9"/>
      <c r="C56" s="10"/>
      <c r="D56" s="11"/>
      <c r="E56" s="48"/>
      <c r="F56" s="48"/>
      <c r="G56" s="48"/>
      <c r="H56" s="10"/>
      <c r="I56" s="45"/>
      <c r="J56" s="48"/>
      <c r="K56" s="10"/>
      <c r="L56" s="51"/>
      <c r="M56" s="23">
        <f>IF(AB56=0,"",DATE(YEAR(AA56)+AB56,MONTH(AA56),DAY(AA56)-1))</f>
      </c>
      <c r="N56" s="48"/>
      <c r="O56" s="48"/>
      <c r="P56" s="55"/>
      <c r="Q56" s="56"/>
      <c r="AA56" s="16">
        <f>IF(K56=0,H56,K56)</f>
        <v>0</v>
      </c>
      <c r="AB56" s="17">
        <f>IF(OR(F56="ВК",F56="ВсК",F56="РК"),4,IF(F56="3К",1,IF(OR(F56="1К",F56="2К"),2,0)))</f>
        <v>0</v>
      </c>
      <c r="AC56" s="17">
        <f>IF(O56="Председатель",3,IF(O56="Зам.председателя",2,IF(O56="Член президиума",1,0)))</f>
        <v>0</v>
      </c>
      <c r="AD56" s="17">
        <f>IF(F56="ВК",7,IF(F56="ВсК",6,IF(F56="РК",5,IF(F56="1К",4,IF(F56="2К",3,IF(F56="3К",2,IF(F56="ЮС",1,0)))))))</f>
        <v>0</v>
      </c>
      <c r="AE56" s="59" t="b">
        <f t="shared" si="0"/>
        <v>1</v>
      </c>
      <c r="AF56" s="61">
        <f t="shared" si="1"/>
        <v>0</v>
      </c>
      <c r="AG56" s="61">
        <f ca="1" t="shared" si="2"/>
        <v>124</v>
      </c>
    </row>
    <row r="57" spans="1:33" ht="12">
      <c r="A57" s="6">
        <f>ROW()-6</f>
        <v>51</v>
      </c>
      <c r="B57" s="9"/>
      <c r="C57" s="10"/>
      <c r="D57" s="11"/>
      <c r="E57" s="48"/>
      <c r="F57" s="48"/>
      <c r="G57" s="48"/>
      <c r="H57" s="10"/>
      <c r="I57" s="45"/>
      <c r="J57" s="48"/>
      <c r="K57" s="10"/>
      <c r="L57" s="51"/>
      <c r="M57" s="23">
        <f>IF(AB57=0,"",DATE(YEAR(AA57)+AB57,MONTH(AA57),DAY(AA57)-1))</f>
      </c>
      <c r="N57" s="48"/>
      <c r="O57" s="48"/>
      <c r="P57" s="55"/>
      <c r="Q57" s="56"/>
      <c r="AA57" s="16">
        <f>IF(K57=0,H57,K57)</f>
        <v>0</v>
      </c>
      <c r="AB57" s="17">
        <f>IF(OR(F57="ВК",F57="ВсК",F57="РК"),4,IF(F57="3К",1,IF(OR(F57="1К",F57="2К"),2,0)))</f>
        <v>0</v>
      </c>
      <c r="AC57" s="17">
        <f>IF(O57="Председатель",3,IF(O57="Зам.председателя",2,IF(O57="Член президиума",1,0)))</f>
        <v>0</v>
      </c>
      <c r="AD57" s="17">
        <f>IF(F57="ВК",7,IF(F57="ВсК",6,IF(F57="РК",5,IF(F57="1К",4,IF(F57="2К",3,IF(F57="3К",2,IF(F57="ЮС",1,0)))))))</f>
        <v>0</v>
      </c>
      <c r="AE57" s="59" t="b">
        <f t="shared" si="0"/>
        <v>1</v>
      </c>
      <c r="AF57" s="61">
        <f t="shared" si="1"/>
        <v>0</v>
      </c>
      <c r="AG57" s="61">
        <f ca="1" t="shared" si="2"/>
        <v>124</v>
      </c>
    </row>
    <row r="58" spans="1:33" ht="12">
      <c r="A58" s="6">
        <f>ROW()-6</f>
        <v>52</v>
      </c>
      <c r="B58" s="9"/>
      <c r="C58" s="10"/>
      <c r="D58" s="11"/>
      <c r="E58" s="48"/>
      <c r="F58" s="48"/>
      <c r="G58" s="48"/>
      <c r="H58" s="10"/>
      <c r="I58" s="45"/>
      <c r="J58" s="48"/>
      <c r="K58" s="10"/>
      <c r="L58" s="51"/>
      <c r="M58" s="23">
        <f>IF(AB58=0,"",DATE(YEAR(AA58)+AB58,MONTH(AA58),DAY(AA58)-1))</f>
      </c>
      <c r="N58" s="48"/>
      <c r="O58" s="48"/>
      <c r="P58" s="55"/>
      <c r="Q58" s="56"/>
      <c r="AA58" s="16">
        <f>IF(K58=0,H58,K58)</f>
        <v>0</v>
      </c>
      <c r="AB58" s="17">
        <f>IF(OR(F58="ВК",F58="ВсК",F58="РК"),4,IF(F58="3К",1,IF(OR(F58="1К",F58="2К"),2,0)))</f>
        <v>0</v>
      </c>
      <c r="AC58" s="17">
        <f>IF(O58="Председатель",3,IF(O58="Зам.председателя",2,IF(O58="Член президиума",1,0)))</f>
        <v>0</v>
      </c>
      <c r="AD58" s="17">
        <f>IF(F58="ВК",7,IF(F58="ВсК",6,IF(F58="РК",5,IF(F58="1К",4,IF(F58="2К",3,IF(F58="3К",2,IF(F58="ЮС",1,0)))))))</f>
        <v>0</v>
      </c>
      <c r="AE58" s="59" t="b">
        <f t="shared" si="0"/>
        <v>1</v>
      </c>
      <c r="AF58" s="61">
        <f t="shared" si="1"/>
        <v>0</v>
      </c>
      <c r="AG58" s="61">
        <f ca="1" t="shared" si="2"/>
        <v>124</v>
      </c>
    </row>
    <row r="59" spans="1:33" ht="12">
      <c r="A59" s="6">
        <f>ROW()-6</f>
        <v>53</v>
      </c>
      <c r="B59" s="9"/>
      <c r="C59" s="10"/>
      <c r="D59" s="11"/>
      <c r="E59" s="48"/>
      <c r="F59" s="48"/>
      <c r="G59" s="48"/>
      <c r="H59" s="10"/>
      <c r="I59" s="45"/>
      <c r="J59" s="48"/>
      <c r="K59" s="10"/>
      <c r="L59" s="51"/>
      <c r="M59" s="23">
        <f>IF(AB59=0,"",DATE(YEAR(AA59)+AB59,MONTH(AA59),DAY(AA59)-1))</f>
      </c>
      <c r="N59" s="48"/>
      <c r="O59" s="48"/>
      <c r="P59" s="55"/>
      <c r="Q59" s="56"/>
      <c r="AA59" s="16">
        <f>IF(K59=0,H59,K59)</f>
        <v>0</v>
      </c>
      <c r="AB59" s="17">
        <f>IF(OR(F59="ВК",F59="ВсК",F59="РК"),4,IF(F59="3К",1,IF(OR(F59="1К",F59="2К"),2,0)))</f>
        <v>0</v>
      </c>
      <c r="AC59" s="17">
        <f>IF(O59="Председатель",3,IF(O59="Зам.председателя",2,IF(O59="Член президиума",1,0)))</f>
        <v>0</v>
      </c>
      <c r="AD59" s="17">
        <f>IF(F59="ВК",7,IF(F59="ВсК",6,IF(F59="РК",5,IF(F59="1К",4,IF(F59="2К",3,IF(F59="3К",2,IF(F59="ЮС",1,0)))))))</f>
        <v>0</v>
      </c>
      <c r="AE59" s="59" t="b">
        <f t="shared" si="0"/>
        <v>1</v>
      </c>
      <c r="AF59" s="61">
        <f t="shared" si="1"/>
        <v>0</v>
      </c>
      <c r="AG59" s="61">
        <f ca="1" t="shared" si="2"/>
        <v>124</v>
      </c>
    </row>
    <row r="60" spans="1:33" ht="12">
      <c r="A60" s="6">
        <f>ROW()-6</f>
        <v>54</v>
      </c>
      <c r="B60" s="9"/>
      <c r="C60" s="10"/>
      <c r="D60" s="11"/>
      <c r="E60" s="48"/>
      <c r="F60" s="48"/>
      <c r="G60" s="48"/>
      <c r="H60" s="10"/>
      <c r="I60" s="45"/>
      <c r="J60" s="48"/>
      <c r="K60" s="10"/>
      <c r="L60" s="51"/>
      <c r="M60" s="23">
        <f>IF(AB60=0,"",DATE(YEAR(AA60)+AB60,MONTH(AA60),DAY(AA60)-1))</f>
      </c>
      <c r="N60" s="48"/>
      <c r="O60" s="48"/>
      <c r="P60" s="55"/>
      <c r="Q60" s="56"/>
      <c r="AA60" s="16">
        <f>IF(K60=0,H60,K60)</f>
        <v>0</v>
      </c>
      <c r="AB60" s="17">
        <f>IF(OR(F60="ВК",F60="ВсК",F60="РК"),4,IF(F60="3К",1,IF(OR(F60="1К",F60="2К"),2,0)))</f>
        <v>0</v>
      </c>
      <c r="AC60" s="17">
        <f>IF(O60="Председатель",3,IF(O60="Зам.председателя",2,IF(O60="Член президиума",1,0)))</f>
        <v>0</v>
      </c>
      <c r="AD60" s="17">
        <f>IF(F60="ВК",7,IF(F60="ВсК",6,IF(F60="РК",5,IF(F60="1К",4,IF(F60="2К",3,IF(F60="3К",2,IF(F60="ЮС",1,0)))))))</f>
        <v>0</v>
      </c>
      <c r="AE60" s="59" t="b">
        <f t="shared" si="0"/>
        <v>1</v>
      </c>
      <c r="AF60" s="61">
        <f t="shared" si="1"/>
        <v>0</v>
      </c>
      <c r="AG60" s="61">
        <f ca="1" t="shared" si="2"/>
        <v>124</v>
      </c>
    </row>
    <row r="61" spans="1:33" ht="12">
      <c r="A61" s="6">
        <f>ROW()-6</f>
        <v>55</v>
      </c>
      <c r="B61" s="9"/>
      <c r="C61" s="10"/>
      <c r="D61" s="11"/>
      <c r="E61" s="48"/>
      <c r="F61" s="48"/>
      <c r="G61" s="48"/>
      <c r="H61" s="10"/>
      <c r="I61" s="45"/>
      <c r="J61" s="48"/>
      <c r="K61" s="10"/>
      <c r="L61" s="51"/>
      <c r="M61" s="23">
        <f>IF(AB61=0,"",DATE(YEAR(AA61)+AB61,MONTH(AA61),DAY(AA61)-1))</f>
      </c>
      <c r="N61" s="48"/>
      <c r="O61" s="48"/>
      <c r="P61" s="55"/>
      <c r="Q61" s="56"/>
      <c r="AA61" s="16">
        <f>IF(K61=0,H61,K61)</f>
        <v>0</v>
      </c>
      <c r="AB61" s="17">
        <f>IF(OR(F61="ВК",F61="ВсК",F61="РК"),4,IF(F61="3К",1,IF(OR(F61="1К",F61="2К"),2,0)))</f>
        <v>0</v>
      </c>
      <c r="AC61" s="17">
        <f>IF(O61="Председатель",3,IF(O61="Зам.председателя",2,IF(O61="Член президиума",1,0)))</f>
        <v>0</v>
      </c>
      <c r="AD61" s="17">
        <f>IF(F61="ВК",7,IF(F61="ВсК",6,IF(F61="РК",5,IF(F61="1К",4,IF(F61="2К",3,IF(F61="3К",2,IF(F61="ЮС",1,0)))))))</f>
        <v>0</v>
      </c>
      <c r="AE61" s="59" t="b">
        <f t="shared" si="0"/>
        <v>1</v>
      </c>
      <c r="AF61" s="61">
        <f t="shared" si="1"/>
        <v>0</v>
      </c>
      <c r="AG61" s="61">
        <f ca="1" t="shared" si="2"/>
        <v>124</v>
      </c>
    </row>
    <row r="62" spans="1:33" ht="12">
      <c r="A62" s="6">
        <f>ROW()-6</f>
        <v>56</v>
      </c>
      <c r="B62" s="9"/>
      <c r="C62" s="10"/>
      <c r="D62" s="11"/>
      <c r="E62" s="48"/>
      <c r="F62" s="48"/>
      <c r="G62" s="48"/>
      <c r="H62" s="10"/>
      <c r="I62" s="45"/>
      <c r="J62" s="48"/>
      <c r="K62" s="10"/>
      <c r="L62" s="51"/>
      <c r="M62" s="23">
        <f>IF(AB62=0,"",DATE(YEAR(AA62)+AB62,MONTH(AA62),DAY(AA62)-1))</f>
      </c>
      <c r="N62" s="48"/>
      <c r="O62" s="48"/>
      <c r="P62" s="55"/>
      <c r="Q62" s="56"/>
      <c r="AA62" s="16">
        <f>IF(K62=0,H62,K62)</f>
        <v>0</v>
      </c>
      <c r="AB62" s="17">
        <f>IF(OR(F62="ВК",F62="ВсК",F62="РК"),4,IF(F62="3К",1,IF(OR(F62="1К",F62="2К"),2,0)))</f>
        <v>0</v>
      </c>
      <c r="AC62" s="17">
        <f>IF(O62="Председатель",3,IF(O62="Зам.председателя",2,IF(O62="Член президиума",1,0)))</f>
        <v>0</v>
      </c>
      <c r="AD62" s="17">
        <f>IF(F62="ВК",7,IF(F62="ВсК",6,IF(F62="РК",5,IF(F62="1К",4,IF(F62="2К",3,IF(F62="3К",2,IF(F62="ЮС",1,0)))))))</f>
        <v>0</v>
      </c>
      <c r="AE62" s="59" t="b">
        <f t="shared" si="0"/>
        <v>1</v>
      </c>
      <c r="AF62" s="61">
        <f t="shared" si="1"/>
        <v>0</v>
      </c>
      <c r="AG62" s="61">
        <f ca="1" t="shared" si="2"/>
        <v>124</v>
      </c>
    </row>
    <row r="63" spans="1:33" ht="12">
      <c r="A63" s="6">
        <f>ROW()-6</f>
        <v>57</v>
      </c>
      <c r="B63" s="9"/>
      <c r="C63" s="10"/>
      <c r="D63" s="11"/>
      <c r="E63" s="48"/>
      <c r="F63" s="48"/>
      <c r="G63" s="48"/>
      <c r="H63" s="10"/>
      <c r="I63" s="45"/>
      <c r="J63" s="48"/>
      <c r="K63" s="10"/>
      <c r="L63" s="51"/>
      <c r="M63" s="23">
        <f>IF(AB63=0,"",DATE(YEAR(AA63)+AB63,MONTH(AA63),DAY(AA63)-1))</f>
      </c>
      <c r="N63" s="48"/>
      <c r="O63" s="48"/>
      <c r="P63" s="55"/>
      <c r="Q63" s="56"/>
      <c r="AA63" s="16">
        <f>IF(K63=0,H63,K63)</f>
        <v>0</v>
      </c>
      <c r="AB63" s="17">
        <f>IF(OR(F63="ВК",F63="ВсК",F63="РК"),4,IF(F63="3К",1,IF(OR(F63="1К",F63="2К"),2,0)))</f>
        <v>0</v>
      </c>
      <c r="AC63" s="17">
        <f>IF(O63="Председатель",3,IF(O63="Зам.председателя",2,IF(O63="Член президиума",1,0)))</f>
        <v>0</v>
      </c>
      <c r="AD63" s="17">
        <f>IF(F63="ВК",7,IF(F63="ВсК",6,IF(F63="РК",5,IF(F63="1К",4,IF(F63="2К",3,IF(F63="3К",2,IF(F63="ЮС",1,0)))))))</f>
        <v>0</v>
      </c>
      <c r="AE63" s="59" t="b">
        <f t="shared" si="0"/>
        <v>1</v>
      </c>
      <c r="AF63" s="61">
        <f t="shared" si="1"/>
        <v>0</v>
      </c>
      <c r="AG63" s="61">
        <f ca="1" t="shared" si="2"/>
        <v>124</v>
      </c>
    </row>
    <row r="64" spans="1:33" ht="12">
      <c r="A64" s="6">
        <f>ROW()-6</f>
        <v>58</v>
      </c>
      <c r="B64" s="9"/>
      <c r="C64" s="10"/>
      <c r="D64" s="11"/>
      <c r="E64" s="48"/>
      <c r="F64" s="48"/>
      <c r="G64" s="48"/>
      <c r="H64" s="10"/>
      <c r="I64" s="45"/>
      <c r="J64" s="48"/>
      <c r="K64" s="10"/>
      <c r="L64" s="51"/>
      <c r="M64" s="23">
        <f>IF(AB64=0,"",DATE(YEAR(AA64)+AB64,MONTH(AA64),DAY(AA64)-1))</f>
      </c>
      <c r="N64" s="48"/>
      <c r="O64" s="48"/>
      <c r="P64" s="55"/>
      <c r="Q64" s="56"/>
      <c r="AA64" s="16">
        <f>IF(K64=0,H64,K64)</f>
        <v>0</v>
      </c>
      <c r="AB64" s="17">
        <f>IF(OR(F64="ВК",F64="ВсК",F64="РК"),4,IF(F64="3К",1,IF(OR(F64="1К",F64="2К"),2,0)))</f>
        <v>0</v>
      </c>
      <c r="AC64" s="17">
        <f>IF(O64="Председатель",3,IF(O64="Зам.председателя",2,IF(O64="Член президиума",1,0)))</f>
        <v>0</v>
      </c>
      <c r="AD64" s="17">
        <f>IF(F64="ВК",7,IF(F64="ВсК",6,IF(F64="РК",5,IF(F64="1К",4,IF(F64="2К",3,IF(F64="3К",2,IF(F64="ЮС",1,0)))))))</f>
        <v>0</v>
      </c>
      <c r="AE64" s="59" t="b">
        <f t="shared" si="0"/>
        <v>1</v>
      </c>
      <c r="AF64" s="61">
        <f t="shared" si="1"/>
        <v>0</v>
      </c>
      <c r="AG64" s="61">
        <f ca="1" t="shared" si="2"/>
        <v>124</v>
      </c>
    </row>
    <row r="65" spans="1:33" ht="12">
      <c r="A65" s="6">
        <f>ROW()-6</f>
        <v>59</v>
      </c>
      <c r="B65" s="9"/>
      <c r="C65" s="10"/>
      <c r="D65" s="11"/>
      <c r="E65" s="48"/>
      <c r="F65" s="48"/>
      <c r="G65" s="48"/>
      <c r="H65" s="10"/>
      <c r="I65" s="45"/>
      <c r="J65" s="48"/>
      <c r="K65" s="10"/>
      <c r="L65" s="51"/>
      <c r="M65" s="23">
        <f>IF(AB65=0,"",DATE(YEAR(AA65)+AB65,MONTH(AA65),DAY(AA65)-1))</f>
      </c>
      <c r="N65" s="48"/>
      <c r="O65" s="48"/>
      <c r="P65" s="55"/>
      <c r="Q65" s="56"/>
      <c r="AA65" s="16">
        <f>IF(K65=0,H65,K65)</f>
        <v>0</v>
      </c>
      <c r="AB65" s="17">
        <f>IF(OR(F65="ВК",F65="ВсК",F65="РК"),4,IF(F65="3К",1,IF(OR(F65="1К",F65="2К"),2,0)))</f>
        <v>0</v>
      </c>
      <c r="AC65" s="17">
        <f>IF(O65="Председатель",3,IF(O65="Зам.председателя",2,IF(O65="Член президиума",1,0)))</f>
        <v>0</v>
      </c>
      <c r="AD65" s="17">
        <f>IF(F65="ВК",7,IF(F65="ВсК",6,IF(F65="РК",5,IF(F65="1К",4,IF(F65="2К",3,IF(F65="3К",2,IF(F65="ЮС",1,0)))))))</f>
        <v>0</v>
      </c>
      <c r="AE65" s="59" t="b">
        <f t="shared" si="0"/>
        <v>1</v>
      </c>
      <c r="AF65" s="61">
        <f t="shared" si="1"/>
        <v>0</v>
      </c>
      <c r="AG65" s="61">
        <f ca="1" t="shared" si="2"/>
        <v>124</v>
      </c>
    </row>
    <row r="66" spans="1:33" ht="12">
      <c r="A66" s="6">
        <f>ROW()-6</f>
        <v>60</v>
      </c>
      <c r="B66" s="9"/>
      <c r="C66" s="10"/>
      <c r="D66" s="11"/>
      <c r="E66" s="48"/>
      <c r="F66" s="48"/>
      <c r="G66" s="48"/>
      <c r="H66" s="10"/>
      <c r="I66" s="45"/>
      <c r="J66" s="48"/>
      <c r="K66" s="10"/>
      <c r="L66" s="51"/>
      <c r="M66" s="23">
        <f>IF(AB66=0,"",DATE(YEAR(AA66)+AB66,MONTH(AA66),DAY(AA66)-1))</f>
      </c>
      <c r="N66" s="48"/>
      <c r="O66" s="48"/>
      <c r="P66" s="55"/>
      <c r="Q66" s="56"/>
      <c r="AA66" s="16">
        <f>IF(K66=0,H66,K66)</f>
        <v>0</v>
      </c>
      <c r="AB66" s="17">
        <f>IF(OR(F66="ВК",F66="ВсК",F66="РК"),4,IF(F66="3К",1,IF(OR(F66="1К",F66="2К"),2,0)))</f>
        <v>0</v>
      </c>
      <c r="AC66" s="17">
        <f>IF(O66="Председатель",3,IF(O66="Зам.председателя",2,IF(O66="Член президиума",1,0)))</f>
        <v>0</v>
      </c>
      <c r="AD66" s="17">
        <f>IF(F66="ВК",7,IF(F66="ВсК",6,IF(F66="РК",5,IF(F66="1К",4,IF(F66="2К",3,IF(F66="3К",2,IF(F66="ЮС",1,0)))))))</f>
        <v>0</v>
      </c>
      <c r="AE66" s="59" t="b">
        <f t="shared" si="0"/>
        <v>1</v>
      </c>
      <c r="AF66" s="61">
        <f t="shared" si="1"/>
        <v>0</v>
      </c>
      <c r="AG66" s="61">
        <f ca="1" t="shared" si="2"/>
        <v>124</v>
      </c>
    </row>
    <row r="67" spans="1:33" ht="12">
      <c r="A67" s="6">
        <f>ROW()-6</f>
        <v>61</v>
      </c>
      <c r="B67" s="9"/>
      <c r="C67" s="10"/>
      <c r="D67" s="11"/>
      <c r="E67" s="48"/>
      <c r="F67" s="48"/>
      <c r="G67" s="48"/>
      <c r="H67" s="10"/>
      <c r="I67" s="45"/>
      <c r="J67" s="48"/>
      <c r="K67" s="10"/>
      <c r="L67" s="51"/>
      <c r="M67" s="23">
        <f>IF(AB67=0,"",DATE(YEAR(AA67)+AB67,MONTH(AA67),DAY(AA67)-1))</f>
      </c>
      <c r="N67" s="48"/>
      <c r="O67" s="48"/>
      <c r="P67" s="55"/>
      <c r="Q67" s="56"/>
      <c r="AA67" s="16">
        <f>IF(K67=0,H67,K67)</f>
        <v>0</v>
      </c>
      <c r="AB67" s="17">
        <f>IF(OR(F67="ВК",F67="ВсК",F67="РК"),4,IF(F67="3К",1,IF(OR(F67="1К",F67="2К"),2,0)))</f>
        <v>0</v>
      </c>
      <c r="AC67" s="17">
        <f>IF(O67="Председатель",3,IF(O67="Зам.председателя",2,IF(O67="Член президиума",1,0)))</f>
        <v>0</v>
      </c>
      <c r="AD67" s="17">
        <f>IF(F67="ВК",7,IF(F67="ВсК",6,IF(F67="РК",5,IF(F67="1К",4,IF(F67="2К",3,IF(F67="3К",2,IF(F67="ЮС",1,0)))))))</f>
        <v>0</v>
      </c>
      <c r="AE67" s="59" t="b">
        <f t="shared" si="0"/>
        <v>1</v>
      </c>
      <c r="AF67" s="61">
        <f t="shared" si="1"/>
        <v>0</v>
      </c>
      <c r="AG67" s="61">
        <f ca="1" t="shared" si="2"/>
        <v>124</v>
      </c>
    </row>
    <row r="68" spans="1:33" ht="12">
      <c r="A68" s="6">
        <f>ROW()-6</f>
        <v>62</v>
      </c>
      <c r="B68" s="9"/>
      <c r="C68" s="10"/>
      <c r="D68" s="11"/>
      <c r="E68" s="48"/>
      <c r="F68" s="48"/>
      <c r="G68" s="48"/>
      <c r="H68" s="10"/>
      <c r="I68" s="45"/>
      <c r="J68" s="48"/>
      <c r="K68" s="10"/>
      <c r="L68" s="51"/>
      <c r="M68" s="23">
        <f>IF(AB68=0,"",DATE(YEAR(AA68)+AB68,MONTH(AA68),DAY(AA68)-1))</f>
      </c>
      <c r="N68" s="48"/>
      <c r="O68" s="48"/>
      <c r="P68" s="55"/>
      <c r="Q68" s="56"/>
      <c r="AA68" s="16">
        <f>IF(K68=0,H68,K68)</f>
        <v>0</v>
      </c>
      <c r="AB68" s="17">
        <f>IF(OR(F68="ВК",F68="ВсК",F68="РК"),4,IF(F68="3К",1,IF(OR(F68="1К",F68="2К"),2,0)))</f>
        <v>0</v>
      </c>
      <c r="AC68" s="17">
        <f>IF(O68="Председатель",3,IF(O68="Зам.председателя",2,IF(O68="Член президиума",1,0)))</f>
        <v>0</v>
      </c>
      <c r="AD68" s="17">
        <f>IF(F68="ВК",7,IF(F68="ВсК",6,IF(F68="РК",5,IF(F68="1К",4,IF(F68="2К",3,IF(F68="3К",2,IF(F68="ЮС",1,0)))))))</f>
        <v>0</v>
      </c>
      <c r="AE68" s="59" t="b">
        <f t="shared" si="0"/>
        <v>1</v>
      </c>
      <c r="AF68" s="61">
        <f t="shared" si="1"/>
        <v>0</v>
      </c>
      <c r="AG68" s="61">
        <f ca="1" t="shared" si="2"/>
        <v>124</v>
      </c>
    </row>
    <row r="69" spans="1:33" ht="12">
      <c r="A69" s="6">
        <f>ROW()-6</f>
        <v>63</v>
      </c>
      <c r="B69" s="9"/>
      <c r="C69" s="10"/>
      <c r="D69" s="11"/>
      <c r="E69" s="48"/>
      <c r="F69" s="48"/>
      <c r="G69" s="48"/>
      <c r="H69" s="10"/>
      <c r="I69" s="45"/>
      <c r="J69" s="48"/>
      <c r="K69" s="10"/>
      <c r="L69" s="51"/>
      <c r="M69" s="23">
        <f>IF(AB69=0,"",DATE(YEAR(AA69)+AB69,MONTH(AA69),DAY(AA69)-1))</f>
      </c>
      <c r="N69" s="48"/>
      <c r="O69" s="48"/>
      <c r="P69" s="55"/>
      <c r="Q69" s="56"/>
      <c r="AA69" s="16">
        <f>IF(K69=0,H69,K69)</f>
        <v>0</v>
      </c>
      <c r="AB69" s="17">
        <f>IF(OR(F69="ВК",F69="ВсК",F69="РК"),4,IF(F69="3К",1,IF(OR(F69="1К",F69="2К"),2,0)))</f>
        <v>0</v>
      </c>
      <c r="AC69" s="17">
        <f>IF(O69="Председатель",3,IF(O69="Зам.председателя",2,IF(O69="Член президиума",1,0)))</f>
        <v>0</v>
      </c>
      <c r="AD69" s="17">
        <f>IF(F69="ВК",7,IF(F69="ВсК",6,IF(F69="РК",5,IF(F69="1К",4,IF(F69="2К",3,IF(F69="3К",2,IF(F69="ЮС",1,0)))))))</f>
        <v>0</v>
      </c>
      <c r="AE69" s="59" t="b">
        <f t="shared" si="0"/>
        <v>1</v>
      </c>
      <c r="AF69" s="61">
        <f t="shared" si="1"/>
        <v>0</v>
      </c>
      <c r="AG69" s="61">
        <f ca="1" t="shared" si="2"/>
        <v>124</v>
      </c>
    </row>
    <row r="70" spans="1:33" ht="12">
      <c r="A70" s="6">
        <f>ROW()-6</f>
        <v>64</v>
      </c>
      <c r="B70" s="9"/>
      <c r="C70" s="10"/>
      <c r="D70" s="11"/>
      <c r="E70" s="48"/>
      <c r="F70" s="48"/>
      <c r="G70" s="48"/>
      <c r="H70" s="10"/>
      <c r="I70" s="45"/>
      <c r="J70" s="48"/>
      <c r="K70" s="10"/>
      <c r="L70" s="51"/>
      <c r="M70" s="23">
        <f>IF(AB70=0,"",DATE(YEAR(AA70)+AB70,MONTH(AA70),DAY(AA70)-1))</f>
      </c>
      <c r="N70" s="48"/>
      <c r="O70" s="48"/>
      <c r="P70" s="55"/>
      <c r="Q70" s="56"/>
      <c r="AA70" s="16">
        <f>IF(K70=0,H70,K70)</f>
        <v>0</v>
      </c>
      <c r="AB70" s="17">
        <f>IF(OR(F70="ВК",F70="ВсК",F70="РК"),4,IF(F70="3К",1,IF(OR(F70="1К",F70="2К"),2,0)))</f>
        <v>0</v>
      </c>
      <c r="AC70" s="17">
        <f>IF(O70="Председатель",3,IF(O70="Зам.председателя",2,IF(O70="Член президиума",1,0)))</f>
        <v>0</v>
      </c>
      <c r="AD70" s="17">
        <f>IF(F70="ВК",7,IF(F70="ВсК",6,IF(F70="РК",5,IF(F70="1К",4,IF(F70="2К",3,IF(F70="3К",2,IF(F70="ЮС",1,0)))))))</f>
        <v>0</v>
      </c>
      <c r="AE70" s="59" t="b">
        <f t="shared" si="0"/>
        <v>1</v>
      </c>
      <c r="AF70" s="61">
        <f t="shared" si="1"/>
        <v>0</v>
      </c>
      <c r="AG70" s="61">
        <f ca="1" t="shared" si="2"/>
        <v>124</v>
      </c>
    </row>
    <row r="71" spans="1:33" ht="12">
      <c r="A71" s="6">
        <f>ROW()-6</f>
        <v>65</v>
      </c>
      <c r="B71" s="9"/>
      <c r="C71" s="10"/>
      <c r="D71" s="11"/>
      <c r="E71" s="48"/>
      <c r="F71" s="48"/>
      <c r="G71" s="48"/>
      <c r="H71" s="10"/>
      <c r="I71" s="45"/>
      <c r="J71" s="48"/>
      <c r="K71" s="10"/>
      <c r="L71" s="51"/>
      <c r="M71" s="23">
        <f>IF(AB71=0,"",DATE(YEAR(AA71)+AB71,MONTH(AA71),DAY(AA71)-1))</f>
      </c>
      <c r="N71" s="48"/>
      <c r="O71" s="48"/>
      <c r="P71" s="55"/>
      <c r="Q71" s="56"/>
      <c r="AA71" s="16">
        <f>IF(K71=0,H71,K71)</f>
        <v>0</v>
      </c>
      <c r="AB71" s="17">
        <f>IF(OR(F71="ВК",F71="ВсК",F71="РК"),4,IF(F71="3К",1,IF(OR(F71="1К",F71="2К"),2,0)))</f>
        <v>0</v>
      </c>
      <c r="AC71" s="17">
        <f>IF(O71="Председатель",3,IF(O71="Зам.председателя",2,IF(O71="Член президиума",1,0)))</f>
        <v>0</v>
      </c>
      <c r="AD71" s="17">
        <f>IF(F71="ВК",7,IF(F71="ВсК",6,IF(F71="РК",5,IF(F71="1К",4,IF(F71="2К",3,IF(F71="3К",2,IF(F71="ЮС",1,0)))))))</f>
        <v>0</v>
      </c>
      <c r="AE71" s="59" t="b">
        <f t="shared" si="0"/>
        <v>1</v>
      </c>
      <c r="AF71" s="61">
        <f t="shared" si="1"/>
        <v>0</v>
      </c>
      <c r="AG71" s="61">
        <f ca="1" t="shared" si="2"/>
        <v>124</v>
      </c>
    </row>
    <row r="72" spans="1:33" ht="12">
      <c r="A72" s="6">
        <f>ROW()-6</f>
        <v>66</v>
      </c>
      <c r="B72" s="9"/>
      <c r="C72" s="10"/>
      <c r="D72" s="11"/>
      <c r="E72" s="48"/>
      <c r="F72" s="48"/>
      <c r="G72" s="48"/>
      <c r="H72" s="10"/>
      <c r="I72" s="45"/>
      <c r="J72" s="48"/>
      <c r="K72" s="10"/>
      <c r="L72" s="51"/>
      <c r="M72" s="23">
        <f>IF(AB72=0,"",DATE(YEAR(AA72)+AB72,MONTH(AA72),DAY(AA72)-1))</f>
      </c>
      <c r="N72" s="48"/>
      <c r="O72" s="48"/>
      <c r="P72" s="55"/>
      <c r="Q72" s="56"/>
      <c r="AA72" s="16">
        <f>IF(K72=0,H72,K72)</f>
        <v>0</v>
      </c>
      <c r="AB72" s="17">
        <f>IF(OR(F72="ВК",F72="ВсК",F72="РК"),4,IF(F72="3К",1,IF(OR(F72="1К",F72="2К"),2,0)))</f>
        <v>0</v>
      </c>
      <c r="AC72" s="17">
        <f>IF(O72="Председатель",3,IF(O72="Зам.председателя",2,IF(O72="Член президиума",1,0)))</f>
        <v>0</v>
      </c>
      <c r="AD72" s="17">
        <f>IF(F72="ВК",7,IF(F72="ВсК",6,IF(F72="РК",5,IF(F72="1К",4,IF(F72="2К",3,IF(F72="3К",2,IF(F72="ЮС",1,0)))))))</f>
        <v>0</v>
      </c>
      <c r="AE72" s="59" t="b">
        <f aca="true" t="shared" si="3" ref="AE72:AE106">OR(ISBLANK(F72),ISBLANK(G72),ISBLANK(H72),ISBLANK(I72))</f>
        <v>1</v>
      </c>
      <c r="AF72" s="61">
        <f aca="true" t="shared" si="4" ref="AF72:AF106">IF(MONTH($H72)*32+DAY($H72)&lt;MONTH($C72)*32+DAY($C72),YEAR($H72)-YEAR($C72)-1,YEAR($H72)-YEAR($C72))</f>
        <v>0</v>
      </c>
      <c r="AG72" s="61">
        <f aca="true" ca="1" t="shared" si="5" ref="AG72:AG106">IF(MONTH(TODAY())*32+DAY(TODAY())&lt;MONTH($C72)*32+DAY($C72),YEAR(TODAY())-YEAR($C72)-1,YEAR(TODAY())-YEAR($C72))</f>
        <v>124</v>
      </c>
    </row>
    <row r="73" spans="1:33" ht="12">
      <c r="A73" s="6">
        <f>ROW()-6</f>
        <v>67</v>
      </c>
      <c r="B73" s="9"/>
      <c r="C73" s="10"/>
      <c r="D73" s="11"/>
      <c r="E73" s="48"/>
      <c r="F73" s="48"/>
      <c r="G73" s="48"/>
      <c r="H73" s="10"/>
      <c r="I73" s="45"/>
      <c r="J73" s="48"/>
      <c r="K73" s="10"/>
      <c r="L73" s="51"/>
      <c r="M73" s="23">
        <f>IF(AB73=0,"",DATE(YEAR(AA73)+AB73,MONTH(AA73),DAY(AA73)-1))</f>
      </c>
      <c r="N73" s="48"/>
      <c r="O73" s="48"/>
      <c r="P73" s="55"/>
      <c r="Q73" s="56"/>
      <c r="AA73" s="16">
        <f>IF(K73=0,H73,K73)</f>
        <v>0</v>
      </c>
      <c r="AB73" s="17">
        <f>IF(OR(F73="ВК",F73="ВсК",F73="РК"),4,IF(F73="3К",1,IF(OR(F73="1К",F73="2К"),2,0)))</f>
        <v>0</v>
      </c>
      <c r="AC73" s="17">
        <f>IF(O73="Председатель",3,IF(O73="Зам.председателя",2,IF(O73="Член президиума",1,0)))</f>
        <v>0</v>
      </c>
      <c r="AD73" s="17">
        <f>IF(F73="ВК",7,IF(F73="ВсК",6,IF(F73="РК",5,IF(F73="1К",4,IF(F73="2К",3,IF(F73="3К",2,IF(F73="ЮС",1,0)))))))</f>
        <v>0</v>
      </c>
      <c r="AE73" s="59" t="b">
        <f t="shared" si="3"/>
        <v>1</v>
      </c>
      <c r="AF73" s="61">
        <f t="shared" si="4"/>
        <v>0</v>
      </c>
      <c r="AG73" s="61">
        <f ca="1" t="shared" si="5"/>
        <v>124</v>
      </c>
    </row>
    <row r="74" spans="1:33" ht="12">
      <c r="A74" s="6">
        <f>ROW()-6</f>
        <v>68</v>
      </c>
      <c r="B74" s="9"/>
      <c r="C74" s="10"/>
      <c r="D74" s="11"/>
      <c r="E74" s="48"/>
      <c r="F74" s="48"/>
      <c r="G74" s="48"/>
      <c r="H74" s="10"/>
      <c r="I74" s="45"/>
      <c r="J74" s="48"/>
      <c r="K74" s="10"/>
      <c r="L74" s="51"/>
      <c r="M74" s="23">
        <f>IF(AB74=0,"",DATE(YEAR(AA74)+AB74,MONTH(AA74),DAY(AA74)-1))</f>
      </c>
      <c r="N74" s="48"/>
      <c r="O74" s="48"/>
      <c r="P74" s="55"/>
      <c r="Q74" s="56"/>
      <c r="AA74" s="16">
        <f>IF(K74=0,H74,K74)</f>
        <v>0</v>
      </c>
      <c r="AB74" s="17">
        <f>IF(OR(F74="ВК",F74="ВсК",F74="РК"),4,IF(F74="3К",1,IF(OR(F74="1К",F74="2К"),2,0)))</f>
        <v>0</v>
      </c>
      <c r="AC74" s="17">
        <f>IF(O74="Председатель",3,IF(O74="Зам.председателя",2,IF(O74="Член президиума",1,0)))</f>
        <v>0</v>
      </c>
      <c r="AD74" s="17">
        <f>IF(F74="ВК",7,IF(F74="ВсК",6,IF(F74="РК",5,IF(F74="1К",4,IF(F74="2К",3,IF(F74="3К",2,IF(F74="ЮС",1,0)))))))</f>
        <v>0</v>
      </c>
      <c r="AE74" s="59" t="b">
        <f t="shared" si="3"/>
        <v>1</v>
      </c>
      <c r="AF74" s="61">
        <f t="shared" si="4"/>
        <v>0</v>
      </c>
      <c r="AG74" s="61">
        <f ca="1" t="shared" si="5"/>
        <v>124</v>
      </c>
    </row>
    <row r="75" spans="1:33" ht="12">
      <c r="A75" s="6">
        <f>ROW()-6</f>
        <v>69</v>
      </c>
      <c r="B75" s="9"/>
      <c r="C75" s="10"/>
      <c r="D75" s="11"/>
      <c r="E75" s="48"/>
      <c r="F75" s="48"/>
      <c r="G75" s="48"/>
      <c r="H75" s="10"/>
      <c r="I75" s="45"/>
      <c r="J75" s="48"/>
      <c r="K75" s="10"/>
      <c r="L75" s="51"/>
      <c r="M75" s="23">
        <f>IF(AB75=0,"",DATE(YEAR(AA75)+AB75,MONTH(AA75),DAY(AA75)-1))</f>
      </c>
      <c r="N75" s="48"/>
      <c r="O75" s="48"/>
      <c r="P75" s="55"/>
      <c r="Q75" s="56"/>
      <c r="AA75" s="16">
        <f>IF(K75=0,H75,K75)</f>
        <v>0</v>
      </c>
      <c r="AB75" s="17">
        <f>IF(OR(F75="ВК",F75="ВсК",F75="РК"),4,IF(F75="3К",1,IF(OR(F75="1К",F75="2К"),2,0)))</f>
        <v>0</v>
      </c>
      <c r="AC75" s="17">
        <f>IF(O75="Председатель",3,IF(O75="Зам.председателя",2,IF(O75="Член президиума",1,0)))</f>
        <v>0</v>
      </c>
      <c r="AD75" s="17">
        <f>IF(F75="ВК",7,IF(F75="ВсК",6,IF(F75="РК",5,IF(F75="1К",4,IF(F75="2К",3,IF(F75="3К",2,IF(F75="ЮС",1,0)))))))</f>
        <v>0</v>
      </c>
      <c r="AE75" s="59" t="b">
        <f t="shared" si="3"/>
        <v>1</v>
      </c>
      <c r="AF75" s="61">
        <f t="shared" si="4"/>
        <v>0</v>
      </c>
      <c r="AG75" s="61">
        <f ca="1" t="shared" si="5"/>
        <v>124</v>
      </c>
    </row>
    <row r="76" spans="1:33" ht="12">
      <c r="A76" s="6">
        <f>ROW()-6</f>
        <v>70</v>
      </c>
      <c r="B76" s="9"/>
      <c r="C76" s="10"/>
      <c r="D76" s="11"/>
      <c r="E76" s="48"/>
      <c r="F76" s="48"/>
      <c r="G76" s="48"/>
      <c r="H76" s="10"/>
      <c r="I76" s="45"/>
      <c r="J76" s="48"/>
      <c r="K76" s="10"/>
      <c r="L76" s="51"/>
      <c r="M76" s="23">
        <f>IF(AB76=0,"",DATE(YEAR(AA76)+AB76,MONTH(AA76),DAY(AA76)-1))</f>
      </c>
      <c r="N76" s="48"/>
      <c r="O76" s="48"/>
      <c r="P76" s="55"/>
      <c r="Q76" s="56"/>
      <c r="AA76" s="16">
        <f>IF(K76=0,H76,K76)</f>
        <v>0</v>
      </c>
      <c r="AB76" s="17">
        <f>IF(OR(F76="ВК",F76="ВсК",F76="РК"),4,IF(F76="3К",1,IF(OR(F76="1К",F76="2К"),2,0)))</f>
        <v>0</v>
      </c>
      <c r="AC76" s="17">
        <f>IF(O76="Председатель",3,IF(O76="Зам.председателя",2,IF(O76="Член президиума",1,0)))</f>
        <v>0</v>
      </c>
      <c r="AD76" s="17">
        <f>IF(F76="ВК",7,IF(F76="ВсК",6,IF(F76="РК",5,IF(F76="1К",4,IF(F76="2К",3,IF(F76="3К",2,IF(F76="ЮС",1,0)))))))</f>
        <v>0</v>
      </c>
      <c r="AE76" s="59" t="b">
        <f t="shared" si="3"/>
        <v>1</v>
      </c>
      <c r="AF76" s="61">
        <f t="shared" si="4"/>
        <v>0</v>
      </c>
      <c r="AG76" s="61">
        <f ca="1" t="shared" si="5"/>
        <v>124</v>
      </c>
    </row>
    <row r="77" spans="1:33" ht="12">
      <c r="A77" s="6">
        <f>ROW()-6</f>
        <v>71</v>
      </c>
      <c r="B77" s="9"/>
      <c r="C77" s="10"/>
      <c r="D77" s="11"/>
      <c r="E77" s="48"/>
      <c r="F77" s="48"/>
      <c r="G77" s="48"/>
      <c r="H77" s="10"/>
      <c r="I77" s="45"/>
      <c r="J77" s="48"/>
      <c r="K77" s="10"/>
      <c r="L77" s="51"/>
      <c r="M77" s="23">
        <f>IF(AB77=0,"",DATE(YEAR(AA77)+AB77,MONTH(AA77),DAY(AA77)-1))</f>
      </c>
      <c r="N77" s="48"/>
      <c r="O77" s="48"/>
      <c r="P77" s="55"/>
      <c r="Q77" s="56"/>
      <c r="AA77" s="16">
        <f>IF(K77=0,H77,K77)</f>
        <v>0</v>
      </c>
      <c r="AB77" s="17">
        <f>IF(OR(F77="ВК",F77="ВсК",F77="РК"),4,IF(F77="3К",1,IF(OR(F77="1К",F77="2К"),2,0)))</f>
        <v>0</v>
      </c>
      <c r="AC77" s="17">
        <f>IF(O77="Председатель",3,IF(O77="Зам.председателя",2,IF(O77="Член президиума",1,0)))</f>
        <v>0</v>
      </c>
      <c r="AD77" s="17">
        <f>IF(F77="ВК",7,IF(F77="ВсК",6,IF(F77="РК",5,IF(F77="1К",4,IF(F77="2К",3,IF(F77="3К",2,IF(F77="ЮС",1,0)))))))</f>
        <v>0</v>
      </c>
      <c r="AE77" s="59" t="b">
        <f t="shared" si="3"/>
        <v>1</v>
      </c>
      <c r="AF77" s="61">
        <f t="shared" si="4"/>
        <v>0</v>
      </c>
      <c r="AG77" s="61">
        <f ca="1" t="shared" si="5"/>
        <v>124</v>
      </c>
    </row>
    <row r="78" spans="1:33" ht="12">
      <c r="A78" s="6">
        <f>ROW()-6</f>
        <v>72</v>
      </c>
      <c r="B78" s="9"/>
      <c r="C78" s="10"/>
      <c r="D78" s="11"/>
      <c r="E78" s="48"/>
      <c r="F78" s="48"/>
      <c r="G78" s="48"/>
      <c r="H78" s="10"/>
      <c r="I78" s="45"/>
      <c r="J78" s="48"/>
      <c r="K78" s="10"/>
      <c r="L78" s="51"/>
      <c r="M78" s="23">
        <f>IF(AB78=0,"",DATE(YEAR(AA78)+AB78,MONTH(AA78),DAY(AA78)-1))</f>
      </c>
      <c r="N78" s="48"/>
      <c r="O78" s="48"/>
      <c r="P78" s="55"/>
      <c r="Q78" s="56"/>
      <c r="AA78" s="16">
        <f>IF(K78=0,H78,K78)</f>
        <v>0</v>
      </c>
      <c r="AB78" s="17">
        <f>IF(OR(F78="ВК",F78="ВсК",F78="РК"),4,IF(F78="3К",1,IF(OR(F78="1К",F78="2К"),2,0)))</f>
        <v>0</v>
      </c>
      <c r="AC78" s="17">
        <f>IF(O78="Председатель",3,IF(O78="Зам.председателя",2,IF(O78="Член президиума",1,0)))</f>
        <v>0</v>
      </c>
      <c r="AD78" s="17">
        <f>IF(F78="ВК",7,IF(F78="ВсК",6,IF(F78="РК",5,IF(F78="1К",4,IF(F78="2К",3,IF(F78="3К",2,IF(F78="ЮС",1,0)))))))</f>
        <v>0</v>
      </c>
      <c r="AE78" s="59" t="b">
        <f t="shared" si="3"/>
        <v>1</v>
      </c>
      <c r="AF78" s="61">
        <f t="shared" si="4"/>
        <v>0</v>
      </c>
      <c r="AG78" s="61">
        <f ca="1" t="shared" si="5"/>
        <v>124</v>
      </c>
    </row>
    <row r="79" spans="1:33" ht="12">
      <c r="A79" s="6">
        <f>ROW()-6</f>
        <v>73</v>
      </c>
      <c r="B79" s="9"/>
      <c r="C79" s="10"/>
      <c r="D79" s="11"/>
      <c r="E79" s="48"/>
      <c r="F79" s="48"/>
      <c r="G79" s="48"/>
      <c r="H79" s="10"/>
      <c r="I79" s="45"/>
      <c r="J79" s="48"/>
      <c r="K79" s="10"/>
      <c r="L79" s="51"/>
      <c r="M79" s="23">
        <f>IF(AB79=0,"",DATE(YEAR(AA79)+AB79,MONTH(AA79),DAY(AA79)-1))</f>
      </c>
      <c r="N79" s="48"/>
      <c r="O79" s="48"/>
      <c r="P79" s="55"/>
      <c r="Q79" s="56"/>
      <c r="AA79" s="16">
        <f>IF(K79=0,H79,K79)</f>
        <v>0</v>
      </c>
      <c r="AB79" s="17">
        <f>IF(OR(F79="ВК",F79="ВсК",F79="РК"),4,IF(F79="3К",1,IF(OR(F79="1К",F79="2К"),2,0)))</f>
        <v>0</v>
      </c>
      <c r="AC79" s="17">
        <f>IF(O79="Председатель",3,IF(O79="Зам.председателя",2,IF(O79="Член президиума",1,0)))</f>
        <v>0</v>
      </c>
      <c r="AD79" s="17">
        <f>IF(F79="ВК",7,IF(F79="ВсК",6,IF(F79="РК",5,IF(F79="1К",4,IF(F79="2К",3,IF(F79="3К",2,IF(F79="ЮС",1,0)))))))</f>
        <v>0</v>
      </c>
      <c r="AE79" s="59" t="b">
        <f t="shared" si="3"/>
        <v>1</v>
      </c>
      <c r="AF79" s="61">
        <f t="shared" si="4"/>
        <v>0</v>
      </c>
      <c r="AG79" s="61">
        <f ca="1" t="shared" si="5"/>
        <v>124</v>
      </c>
    </row>
    <row r="80" spans="1:33" ht="12">
      <c r="A80" s="6">
        <f>ROW()-6</f>
        <v>74</v>
      </c>
      <c r="B80" s="9"/>
      <c r="C80" s="10"/>
      <c r="D80" s="11"/>
      <c r="E80" s="48"/>
      <c r="F80" s="48"/>
      <c r="G80" s="48"/>
      <c r="H80" s="10"/>
      <c r="I80" s="45"/>
      <c r="J80" s="48"/>
      <c r="K80" s="10"/>
      <c r="L80" s="51"/>
      <c r="M80" s="23">
        <f>IF(AB80=0,"",DATE(YEAR(AA80)+AB80,MONTH(AA80),DAY(AA80)-1))</f>
      </c>
      <c r="N80" s="48"/>
      <c r="O80" s="48"/>
      <c r="P80" s="55"/>
      <c r="Q80" s="56"/>
      <c r="AA80" s="16">
        <f>IF(K80=0,H80,K80)</f>
        <v>0</v>
      </c>
      <c r="AB80" s="17">
        <f>IF(OR(F80="ВК",F80="ВсК",F80="РК"),4,IF(F80="3К",1,IF(OR(F80="1К",F80="2К"),2,0)))</f>
        <v>0</v>
      </c>
      <c r="AC80" s="17">
        <f>IF(O80="Председатель",3,IF(O80="Зам.председателя",2,IF(O80="Член президиума",1,0)))</f>
        <v>0</v>
      </c>
      <c r="AD80" s="17">
        <f>IF(F80="ВК",7,IF(F80="ВсК",6,IF(F80="РК",5,IF(F80="1К",4,IF(F80="2К",3,IF(F80="3К",2,IF(F80="ЮС",1,0)))))))</f>
        <v>0</v>
      </c>
      <c r="AE80" s="59" t="b">
        <f t="shared" si="3"/>
        <v>1</v>
      </c>
      <c r="AF80" s="61">
        <f t="shared" si="4"/>
        <v>0</v>
      </c>
      <c r="AG80" s="61">
        <f ca="1" t="shared" si="5"/>
        <v>124</v>
      </c>
    </row>
    <row r="81" spans="1:33" ht="12">
      <c r="A81" s="6">
        <f>ROW()-6</f>
        <v>75</v>
      </c>
      <c r="B81" s="9"/>
      <c r="C81" s="10"/>
      <c r="D81" s="11"/>
      <c r="E81" s="48"/>
      <c r="F81" s="48"/>
      <c r="G81" s="48"/>
      <c r="H81" s="10"/>
      <c r="I81" s="45"/>
      <c r="J81" s="48"/>
      <c r="K81" s="10"/>
      <c r="L81" s="51"/>
      <c r="M81" s="23">
        <f>IF(AB81=0,"",DATE(YEAR(AA81)+AB81,MONTH(AA81),DAY(AA81)-1))</f>
      </c>
      <c r="N81" s="48"/>
      <c r="O81" s="48"/>
      <c r="P81" s="55"/>
      <c r="Q81" s="56"/>
      <c r="AA81" s="16">
        <f>IF(K81=0,H81,K81)</f>
        <v>0</v>
      </c>
      <c r="AB81" s="17">
        <f>IF(OR(F81="ВК",F81="ВсК",F81="РК"),4,IF(F81="3К",1,IF(OR(F81="1К",F81="2К"),2,0)))</f>
        <v>0</v>
      </c>
      <c r="AC81" s="17">
        <f>IF(O81="Председатель",3,IF(O81="Зам.председателя",2,IF(O81="Член президиума",1,0)))</f>
        <v>0</v>
      </c>
      <c r="AD81" s="17">
        <f>IF(F81="ВК",7,IF(F81="ВсК",6,IF(F81="РК",5,IF(F81="1К",4,IF(F81="2К",3,IF(F81="3К",2,IF(F81="ЮС",1,0)))))))</f>
        <v>0</v>
      </c>
      <c r="AE81" s="59" t="b">
        <f t="shared" si="3"/>
        <v>1</v>
      </c>
      <c r="AF81" s="61">
        <f t="shared" si="4"/>
        <v>0</v>
      </c>
      <c r="AG81" s="61">
        <f ca="1" t="shared" si="5"/>
        <v>124</v>
      </c>
    </row>
    <row r="82" spans="1:33" ht="12">
      <c r="A82" s="6">
        <f>ROW()-6</f>
        <v>76</v>
      </c>
      <c r="B82" s="9"/>
      <c r="C82" s="10"/>
      <c r="D82" s="11"/>
      <c r="E82" s="48"/>
      <c r="F82" s="48"/>
      <c r="G82" s="48"/>
      <c r="H82" s="10"/>
      <c r="I82" s="45"/>
      <c r="J82" s="48"/>
      <c r="K82" s="10"/>
      <c r="L82" s="51"/>
      <c r="M82" s="23">
        <f>IF(AB82=0,"",DATE(YEAR(AA82)+AB82,MONTH(AA82),DAY(AA82)-1))</f>
      </c>
      <c r="N82" s="48"/>
      <c r="O82" s="48"/>
      <c r="P82" s="55"/>
      <c r="Q82" s="56"/>
      <c r="AA82" s="16">
        <f>IF(K82=0,H82,K82)</f>
        <v>0</v>
      </c>
      <c r="AB82" s="17">
        <f>IF(OR(F82="ВК",F82="ВсК",F82="РК"),4,IF(F82="3К",1,IF(OR(F82="1К",F82="2К"),2,0)))</f>
        <v>0</v>
      </c>
      <c r="AC82" s="17">
        <f>IF(O82="Председатель",3,IF(O82="Зам.председателя",2,IF(O82="Член президиума",1,0)))</f>
        <v>0</v>
      </c>
      <c r="AD82" s="17">
        <f>IF(F82="ВК",7,IF(F82="ВсК",6,IF(F82="РК",5,IF(F82="1К",4,IF(F82="2К",3,IF(F82="3К",2,IF(F82="ЮС",1,0)))))))</f>
        <v>0</v>
      </c>
      <c r="AE82" s="59" t="b">
        <f t="shared" si="3"/>
        <v>1</v>
      </c>
      <c r="AF82" s="61">
        <f t="shared" si="4"/>
        <v>0</v>
      </c>
      <c r="AG82" s="61">
        <f ca="1" t="shared" si="5"/>
        <v>124</v>
      </c>
    </row>
    <row r="83" spans="1:33" ht="12">
      <c r="A83" s="6">
        <f>ROW()-6</f>
        <v>77</v>
      </c>
      <c r="B83" s="9"/>
      <c r="C83" s="10"/>
      <c r="D83" s="11"/>
      <c r="E83" s="48"/>
      <c r="F83" s="48"/>
      <c r="G83" s="48"/>
      <c r="H83" s="10"/>
      <c r="I83" s="45"/>
      <c r="J83" s="48"/>
      <c r="K83" s="10"/>
      <c r="L83" s="51"/>
      <c r="M83" s="23">
        <f>IF(AB83=0,"",DATE(YEAR(AA83)+AB83,MONTH(AA83),DAY(AA83)-1))</f>
      </c>
      <c r="N83" s="48"/>
      <c r="O83" s="48"/>
      <c r="P83" s="55"/>
      <c r="Q83" s="56"/>
      <c r="AA83" s="16">
        <f>IF(K83=0,H83,K83)</f>
        <v>0</v>
      </c>
      <c r="AB83" s="17">
        <f>IF(OR(F83="ВК",F83="ВсК",F83="РК"),4,IF(F83="3К",1,IF(OR(F83="1К",F83="2К"),2,0)))</f>
        <v>0</v>
      </c>
      <c r="AC83" s="17">
        <f>IF(O83="Председатель",3,IF(O83="Зам.председателя",2,IF(O83="Член президиума",1,0)))</f>
        <v>0</v>
      </c>
      <c r="AD83" s="17">
        <f>IF(F83="ВК",7,IF(F83="ВсК",6,IF(F83="РК",5,IF(F83="1К",4,IF(F83="2К",3,IF(F83="3К",2,IF(F83="ЮС",1,0)))))))</f>
        <v>0</v>
      </c>
      <c r="AE83" s="59" t="b">
        <f t="shared" si="3"/>
        <v>1</v>
      </c>
      <c r="AF83" s="61">
        <f t="shared" si="4"/>
        <v>0</v>
      </c>
      <c r="AG83" s="61">
        <f ca="1" t="shared" si="5"/>
        <v>124</v>
      </c>
    </row>
    <row r="84" spans="1:33" ht="12">
      <c r="A84" s="6">
        <f>ROW()-6</f>
        <v>78</v>
      </c>
      <c r="B84" s="9"/>
      <c r="C84" s="10"/>
      <c r="D84" s="11"/>
      <c r="E84" s="48"/>
      <c r="F84" s="48"/>
      <c r="G84" s="48"/>
      <c r="H84" s="10"/>
      <c r="I84" s="45"/>
      <c r="J84" s="48"/>
      <c r="K84" s="10"/>
      <c r="L84" s="51"/>
      <c r="M84" s="23">
        <f>IF(AB84=0,"",DATE(YEAR(AA84)+AB84,MONTH(AA84),DAY(AA84)-1))</f>
      </c>
      <c r="N84" s="48"/>
      <c r="O84" s="48"/>
      <c r="P84" s="55"/>
      <c r="Q84" s="56"/>
      <c r="AA84" s="16">
        <f>IF(K84=0,H84,K84)</f>
        <v>0</v>
      </c>
      <c r="AB84" s="17">
        <f>IF(OR(F84="ВК",F84="ВсК",F84="РК"),4,IF(F84="3К",1,IF(OR(F84="1К",F84="2К"),2,0)))</f>
        <v>0</v>
      </c>
      <c r="AC84" s="17">
        <f>IF(O84="Председатель",3,IF(O84="Зам.председателя",2,IF(O84="Член президиума",1,0)))</f>
        <v>0</v>
      </c>
      <c r="AD84" s="17">
        <f>IF(F84="ВК",7,IF(F84="ВсК",6,IF(F84="РК",5,IF(F84="1К",4,IF(F84="2К",3,IF(F84="3К",2,IF(F84="ЮС",1,0)))))))</f>
        <v>0</v>
      </c>
      <c r="AE84" s="59" t="b">
        <f t="shared" si="3"/>
        <v>1</v>
      </c>
      <c r="AF84" s="61">
        <f t="shared" si="4"/>
        <v>0</v>
      </c>
      <c r="AG84" s="61">
        <f ca="1" t="shared" si="5"/>
        <v>124</v>
      </c>
    </row>
    <row r="85" spans="1:33" ht="12">
      <c r="A85" s="6">
        <f>ROW()-6</f>
        <v>79</v>
      </c>
      <c r="B85" s="9"/>
      <c r="C85" s="10"/>
      <c r="D85" s="11"/>
      <c r="E85" s="48"/>
      <c r="F85" s="48"/>
      <c r="G85" s="48"/>
      <c r="H85" s="10"/>
      <c r="I85" s="45"/>
      <c r="J85" s="48"/>
      <c r="K85" s="10"/>
      <c r="L85" s="51"/>
      <c r="M85" s="23">
        <f>IF(AB85=0,"",DATE(YEAR(AA85)+AB85,MONTH(AA85),DAY(AA85)-1))</f>
      </c>
      <c r="N85" s="48"/>
      <c r="O85" s="48"/>
      <c r="P85" s="55"/>
      <c r="Q85" s="56"/>
      <c r="AA85" s="16">
        <f>IF(K85=0,H85,K85)</f>
        <v>0</v>
      </c>
      <c r="AB85" s="17">
        <f>IF(OR(F85="ВК",F85="ВсК",F85="РК"),4,IF(F85="3К",1,IF(OR(F85="1К",F85="2К"),2,0)))</f>
        <v>0</v>
      </c>
      <c r="AC85" s="17">
        <f>IF(O85="Председатель",3,IF(O85="Зам.председателя",2,IF(O85="Член президиума",1,0)))</f>
        <v>0</v>
      </c>
      <c r="AD85" s="17">
        <f>IF(F85="ВК",7,IF(F85="ВсК",6,IF(F85="РК",5,IF(F85="1К",4,IF(F85="2К",3,IF(F85="3К",2,IF(F85="ЮС",1,0)))))))</f>
        <v>0</v>
      </c>
      <c r="AE85" s="59" t="b">
        <f t="shared" si="3"/>
        <v>1</v>
      </c>
      <c r="AF85" s="61">
        <f t="shared" si="4"/>
        <v>0</v>
      </c>
      <c r="AG85" s="61">
        <f ca="1" t="shared" si="5"/>
        <v>124</v>
      </c>
    </row>
    <row r="86" spans="1:33" ht="12">
      <c r="A86" s="6">
        <f>ROW()-6</f>
        <v>80</v>
      </c>
      <c r="B86" s="9"/>
      <c r="C86" s="10"/>
      <c r="D86" s="11"/>
      <c r="E86" s="48"/>
      <c r="F86" s="48"/>
      <c r="G86" s="48"/>
      <c r="H86" s="10"/>
      <c r="I86" s="45"/>
      <c r="J86" s="48"/>
      <c r="K86" s="10"/>
      <c r="L86" s="51"/>
      <c r="M86" s="23">
        <f>IF(AB86=0,"",DATE(YEAR(AA86)+AB86,MONTH(AA86),DAY(AA86)-1))</f>
      </c>
      <c r="N86" s="48"/>
      <c r="O86" s="48"/>
      <c r="P86" s="55"/>
      <c r="Q86" s="56"/>
      <c r="AA86" s="16">
        <f>IF(K86=0,H86,K86)</f>
        <v>0</v>
      </c>
      <c r="AB86" s="17">
        <f>IF(OR(F86="ВК",F86="ВсК",F86="РК"),4,IF(F86="3К",1,IF(OR(F86="1К",F86="2К"),2,0)))</f>
        <v>0</v>
      </c>
      <c r="AC86" s="17">
        <f>IF(O86="Председатель",3,IF(O86="Зам.председателя",2,IF(O86="Член президиума",1,0)))</f>
        <v>0</v>
      </c>
      <c r="AD86" s="17">
        <f>IF(F86="ВК",7,IF(F86="ВсК",6,IF(F86="РК",5,IF(F86="1К",4,IF(F86="2К",3,IF(F86="3К",2,IF(F86="ЮС",1,0)))))))</f>
        <v>0</v>
      </c>
      <c r="AE86" s="59" t="b">
        <f t="shared" si="3"/>
        <v>1</v>
      </c>
      <c r="AF86" s="61">
        <f t="shared" si="4"/>
        <v>0</v>
      </c>
      <c r="AG86" s="61">
        <f ca="1" t="shared" si="5"/>
        <v>124</v>
      </c>
    </row>
    <row r="87" spans="1:33" ht="12">
      <c r="A87" s="6">
        <f>ROW()-6</f>
        <v>81</v>
      </c>
      <c r="B87" s="9"/>
      <c r="C87" s="10"/>
      <c r="D87" s="11"/>
      <c r="E87" s="48"/>
      <c r="F87" s="48"/>
      <c r="G87" s="48"/>
      <c r="H87" s="10"/>
      <c r="I87" s="45"/>
      <c r="J87" s="48"/>
      <c r="K87" s="10"/>
      <c r="L87" s="51"/>
      <c r="M87" s="23">
        <f>IF(AB87=0,"",DATE(YEAR(AA87)+AB87,MONTH(AA87),DAY(AA87)-1))</f>
      </c>
      <c r="N87" s="48"/>
      <c r="O87" s="48"/>
      <c r="P87" s="55"/>
      <c r="Q87" s="56"/>
      <c r="AA87" s="16">
        <f>IF(K87=0,H87,K87)</f>
        <v>0</v>
      </c>
      <c r="AB87" s="17">
        <f>IF(OR(F87="ВК",F87="ВсК",F87="РК"),4,IF(F87="3К",1,IF(OR(F87="1К",F87="2К"),2,0)))</f>
        <v>0</v>
      </c>
      <c r="AC87" s="17">
        <f>IF(O87="Председатель",3,IF(O87="Зам.председателя",2,IF(O87="Член президиума",1,0)))</f>
        <v>0</v>
      </c>
      <c r="AD87" s="17">
        <f>IF(F87="ВК",7,IF(F87="ВсК",6,IF(F87="РК",5,IF(F87="1К",4,IF(F87="2К",3,IF(F87="3К",2,IF(F87="ЮС",1,0)))))))</f>
        <v>0</v>
      </c>
      <c r="AE87" s="59" t="b">
        <f t="shared" si="3"/>
        <v>1</v>
      </c>
      <c r="AF87" s="61">
        <f t="shared" si="4"/>
        <v>0</v>
      </c>
      <c r="AG87" s="61">
        <f ca="1" t="shared" si="5"/>
        <v>124</v>
      </c>
    </row>
    <row r="88" spans="1:33" ht="12">
      <c r="A88" s="6">
        <f>ROW()-6</f>
        <v>82</v>
      </c>
      <c r="B88" s="9"/>
      <c r="C88" s="10"/>
      <c r="D88" s="11"/>
      <c r="E88" s="48"/>
      <c r="F88" s="48"/>
      <c r="G88" s="48"/>
      <c r="H88" s="10"/>
      <c r="I88" s="45"/>
      <c r="J88" s="48"/>
      <c r="K88" s="10"/>
      <c r="L88" s="51"/>
      <c r="M88" s="23">
        <f>IF(AB88=0,"",DATE(YEAR(AA88)+AB88,MONTH(AA88),DAY(AA88)-1))</f>
      </c>
      <c r="N88" s="48"/>
      <c r="O88" s="48"/>
      <c r="P88" s="55"/>
      <c r="Q88" s="56"/>
      <c r="AA88" s="16">
        <f>IF(K88=0,H88,K88)</f>
        <v>0</v>
      </c>
      <c r="AB88" s="17">
        <f>IF(OR(F88="ВК",F88="ВсК",F88="РК"),4,IF(F88="3К",1,IF(OR(F88="1К",F88="2К"),2,0)))</f>
        <v>0</v>
      </c>
      <c r="AC88" s="17">
        <f>IF(O88="Председатель",3,IF(O88="Зам.председателя",2,IF(O88="Член президиума",1,0)))</f>
        <v>0</v>
      </c>
      <c r="AD88" s="17">
        <f>IF(F88="ВК",7,IF(F88="ВсК",6,IF(F88="РК",5,IF(F88="1К",4,IF(F88="2К",3,IF(F88="3К",2,IF(F88="ЮС",1,0)))))))</f>
        <v>0</v>
      </c>
      <c r="AE88" s="59" t="b">
        <f t="shared" si="3"/>
        <v>1</v>
      </c>
      <c r="AF88" s="61">
        <f t="shared" si="4"/>
        <v>0</v>
      </c>
      <c r="AG88" s="61">
        <f ca="1" t="shared" si="5"/>
        <v>124</v>
      </c>
    </row>
    <row r="89" spans="1:33" ht="12">
      <c r="A89" s="6">
        <f>ROW()-6</f>
        <v>83</v>
      </c>
      <c r="B89" s="9"/>
      <c r="C89" s="10"/>
      <c r="D89" s="11"/>
      <c r="E89" s="48"/>
      <c r="F89" s="48"/>
      <c r="G89" s="48"/>
      <c r="H89" s="10"/>
      <c r="I89" s="45"/>
      <c r="J89" s="48"/>
      <c r="K89" s="10"/>
      <c r="L89" s="51"/>
      <c r="M89" s="23">
        <f>IF(AB89=0,"",DATE(YEAR(AA89)+AB89,MONTH(AA89),DAY(AA89)-1))</f>
      </c>
      <c r="N89" s="48"/>
      <c r="O89" s="48"/>
      <c r="P89" s="55"/>
      <c r="Q89" s="56"/>
      <c r="AA89" s="16">
        <f>IF(K89=0,H89,K89)</f>
        <v>0</v>
      </c>
      <c r="AB89" s="17">
        <f>IF(OR(F89="ВК",F89="ВсК",F89="РК"),4,IF(F89="3К",1,IF(OR(F89="1К",F89="2К"),2,0)))</f>
        <v>0</v>
      </c>
      <c r="AC89" s="17">
        <f>IF(O89="Председатель",3,IF(O89="Зам.председателя",2,IF(O89="Член президиума",1,0)))</f>
        <v>0</v>
      </c>
      <c r="AD89" s="17">
        <f>IF(F89="ВК",7,IF(F89="ВсК",6,IF(F89="РК",5,IF(F89="1К",4,IF(F89="2К",3,IF(F89="3К",2,IF(F89="ЮС",1,0)))))))</f>
        <v>0</v>
      </c>
      <c r="AE89" s="59" t="b">
        <f t="shared" si="3"/>
        <v>1</v>
      </c>
      <c r="AF89" s="61">
        <f t="shared" si="4"/>
        <v>0</v>
      </c>
      <c r="AG89" s="61">
        <f ca="1" t="shared" si="5"/>
        <v>124</v>
      </c>
    </row>
    <row r="90" spans="1:33" ht="12">
      <c r="A90" s="6">
        <f>ROW()-6</f>
        <v>84</v>
      </c>
      <c r="B90" s="9"/>
      <c r="C90" s="10"/>
      <c r="D90" s="11"/>
      <c r="E90" s="48"/>
      <c r="F90" s="48"/>
      <c r="G90" s="48"/>
      <c r="H90" s="10"/>
      <c r="I90" s="45"/>
      <c r="J90" s="48"/>
      <c r="K90" s="10"/>
      <c r="L90" s="51"/>
      <c r="M90" s="23">
        <f>IF(AB90=0,"",DATE(YEAR(AA90)+AB90,MONTH(AA90),DAY(AA90)-1))</f>
      </c>
      <c r="N90" s="48"/>
      <c r="O90" s="48"/>
      <c r="P90" s="55"/>
      <c r="Q90" s="56"/>
      <c r="AA90" s="16">
        <f>IF(K90=0,H90,K90)</f>
        <v>0</v>
      </c>
      <c r="AB90" s="17">
        <f>IF(OR(F90="ВК",F90="ВсК",F90="РК"),4,IF(F90="3К",1,IF(OR(F90="1К",F90="2К"),2,0)))</f>
        <v>0</v>
      </c>
      <c r="AC90" s="17">
        <f>IF(O90="Председатель",3,IF(O90="Зам.председателя",2,IF(O90="Член президиума",1,0)))</f>
        <v>0</v>
      </c>
      <c r="AD90" s="17">
        <f>IF(F90="ВК",7,IF(F90="ВсК",6,IF(F90="РК",5,IF(F90="1К",4,IF(F90="2К",3,IF(F90="3К",2,IF(F90="ЮС",1,0)))))))</f>
        <v>0</v>
      </c>
      <c r="AE90" s="59" t="b">
        <f t="shared" si="3"/>
        <v>1</v>
      </c>
      <c r="AF90" s="61">
        <f t="shared" si="4"/>
        <v>0</v>
      </c>
      <c r="AG90" s="61">
        <f ca="1" t="shared" si="5"/>
        <v>124</v>
      </c>
    </row>
    <row r="91" spans="1:33" ht="12">
      <c r="A91" s="6">
        <f>ROW()-6</f>
        <v>85</v>
      </c>
      <c r="B91" s="9"/>
      <c r="C91" s="10"/>
      <c r="D91" s="11"/>
      <c r="E91" s="48"/>
      <c r="F91" s="48"/>
      <c r="G91" s="48"/>
      <c r="H91" s="10"/>
      <c r="I91" s="45"/>
      <c r="J91" s="48"/>
      <c r="K91" s="10"/>
      <c r="L91" s="51"/>
      <c r="M91" s="23">
        <f>IF(AB91=0,"",DATE(YEAR(AA91)+AB91,MONTH(AA91),DAY(AA91)-1))</f>
      </c>
      <c r="N91" s="48"/>
      <c r="O91" s="48"/>
      <c r="P91" s="55"/>
      <c r="Q91" s="56"/>
      <c r="AA91" s="16">
        <f>IF(K91=0,H91,K91)</f>
        <v>0</v>
      </c>
      <c r="AB91" s="17">
        <f>IF(OR(F91="ВК",F91="ВсК",F91="РК"),4,IF(F91="3К",1,IF(OR(F91="1К",F91="2К"),2,0)))</f>
        <v>0</v>
      </c>
      <c r="AC91" s="17">
        <f>IF(O91="Председатель",3,IF(O91="Зам.председателя",2,IF(O91="Член президиума",1,0)))</f>
        <v>0</v>
      </c>
      <c r="AD91" s="17">
        <f>IF(F91="ВК",7,IF(F91="ВсК",6,IF(F91="РК",5,IF(F91="1К",4,IF(F91="2К",3,IF(F91="3К",2,IF(F91="ЮС",1,0)))))))</f>
        <v>0</v>
      </c>
      <c r="AE91" s="59" t="b">
        <f t="shared" si="3"/>
        <v>1</v>
      </c>
      <c r="AF91" s="61">
        <f t="shared" si="4"/>
        <v>0</v>
      </c>
      <c r="AG91" s="61">
        <f ca="1" t="shared" si="5"/>
        <v>124</v>
      </c>
    </row>
    <row r="92" spans="1:33" ht="12">
      <c r="A92" s="6">
        <f>ROW()-6</f>
        <v>86</v>
      </c>
      <c r="B92" s="9"/>
      <c r="C92" s="10"/>
      <c r="D92" s="11"/>
      <c r="E92" s="48"/>
      <c r="F92" s="48"/>
      <c r="G92" s="48"/>
      <c r="H92" s="10"/>
      <c r="I92" s="45"/>
      <c r="J92" s="48"/>
      <c r="K92" s="10"/>
      <c r="L92" s="51"/>
      <c r="M92" s="23">
        <f>IF(AB92=0,"",DATE(YEAR(AA92)+AB92,MONTH(AA92),DAY(AA92)-1))</f>
      </c>
      <c r="N92" s="48"/>
      <c r="O92" s="48"/>
      <c r="P92" s="55"/>
      <c r="Q92" s="56"/>
      <c r="AA92" s="16">
        <f>IF(K92=0,H92,K92)</f>
        <v>0</v>
      </c>
      <c r="AB92" s="17">
        <f>IF(OR(F92="ВК",F92="ВсК",F92="РК"),4,IF(F92="3К",1,IF(OR(F92="1К",F92="2К"),2,0)))</f>
        <v>0</v>
      </c>
      <c r="AC92" s="17">
        <f>IF(O92="Председатель",3,IF(O92="Зам.председателя",2,IF(O92="Член президиума",1,0)))</f>
        <v>0</v>
      </c>
      <c r="AD92" s="17">
        <f>IF(F92="ВК",7,IF(F92="ВсК",6,IF(F92="РК",5,IF(F92="1К",4,IF(F92="2К",3,IF(F92="3К",2,IF(F92="ЮС",1,0)))))))</f>
        <v>0</v>
      </c>
      <c r="AE92" s="59" t="b">
        <f t="shared" si="3"/>
        <v>1</v>
      </c>
      <c r="AF92" s="61">
        <f t="shared" si="4"/>
        <v>0</v>
      </c>
      <c r="AG92" s="61">
        <f ca="1" t="shared" si="5"/>
        <v>124</v>
      </c>
    </row>
    <row r="93" spans="1:33" ht="12">
      <c r="A93" s="6">
        <f>ROW()-6</f>
        <v>87</v>
      </c>
      <c r="B93" s="9"/>
      <c r="C93" s="10"/>
      <c r="D93" s="11"/>
      <c r="E93" s="48"/>
      <c r="F93" s="48"/>
      <c r="G93" s="48"/>
      <c r="H93" s="10"/>
      <c r="I93" s="45"/>
      <c r="J93" s="48"/>
      <c r="K93" s="10"/>
      <c r="L93" s="51"/>
      <c r="M93" s="23">
        <f>IF(AB93=0,"",DATE(YEAR(AA93)+AB93,MONTH(AA93),DAY(AA93)-1))</f>
      </c>
      <c r="N93" s="48"/>
      <c r="O93" s="48"/>
      <c r="P93" s="55"/>
      <c r="Q93" s="56"/>
      <c r="AA93" s="16">
        <f>IF(K93=0,H93,K93)</f>
        <v>0</v>
      </c>
      <c r="AB93" s="17">
        <f>IF(OR(F93="ВК",F93="ВсК",F93="РК"),4,IF(F93="3К",1,IF(OR(F93="1К",F93="2К"),2,0)))</f>
        <v>0</v>
      </c>
      <c r="AC93" s="17">
        <f>IF(O93="Председатель",3,IF(O93="Зам.председателя",2,IF(O93="Член президиума",1,0)))</f>
        <v>0</v>
      </c>
      <c r="AD93" s="17">
        <f>IF(F93="ВК",7,IF(F93="ВсК",6,IF(F93="РК",5,IF(F93="1К",4,IF(F93="2К",3,IF(F93="3К",2,IF(F93="ЮС",1,0)))))))</f>
        <v>0</v>
      </c>
      <c r="AE93" s="59" t="b">
        <f t="shared" si="3"/>
        <v>1</v>
      </c>
      <c r="AF93" s="61">
        <f t="shared" si="4"/>
        <v>0</v>
      </c>
      <c r="AG93" s="61">
        <f ca="1" t="shared" si="5"/>
        <v>124</v>
      </c>
    </row>
    <row r="94" spans="1:33" ht="12">
      <c r="A94" s="6">
        <f>ROW()-6</f>
        <v>88</v>
      </c>
      <c r="B94" s="9"/>
      <c r="C94" s="10"/>
      <c r="D94" s="11"/>
      <c r="E94" s="48"/>
      <c r="F94" s="48"/>
      <c r="G94" s="48"/>
      <c r="H94" s="10"/>
      <c r="I94" s="45"/>
      <c r="J94" s="48"/>
      <c r="K94" s="10"/>
      <c r="L94" s="51"/>
      <c r="M94" s="23">
        <f>IF(AB94=0,"",DATE(YEAR(AA94)+AB94,MONTH(AA94),DAY(AA94)-1))</f>
      </c>
      <c r="N94" s="48"/>
      <c r="O94" s="48"/>
      <c r="P94" s="55"/>
      <c r="Q94" s="56"/>
      <c r="AA94" s="16">
        <f>IF(K94=0,H94,K94)</f>
        <v>0</v>
      </c>
      <c r="AB94" s="17">
        <f>IF(OR(F94="ВК",F94="ВсК",F94="РК"),4,IF(F94="3К",1,IF(OR(F94="1К",F94="2К"),2,0)))</f>
        <v>0</v>
      </c>
      <c r="AC94" s="17">
        <f>IF(O94="Председатель",3,IF(O94="Зам.председателя",2,IF(O94="Член президиума",1,0)))</f>
        <v>0</v>
      </c>
      <c r="AD94" s="17">
        <f>IF(F94="ВК",7,IF(F94="ВсК",6,IF(F94="РК",5,IF(F94="1К",4,IF(F94="2К",3,IF(F94="3К",2,IF(F94="ЮС",1,0)))))))</f>
        <v>0</v>
      </c>
      <c r="AE94" s="59" t="b">
        <f t="shared" si="3"/>
        <v>1</v>
      </c>
      <c r="AF94" s="61">
        <f t="shared" si="4"/>
        <v>0</v>
      </c>
      <c r="AG94" s="61">
        <f ca="1" t="shared" si="5"/>
        <v>124</v>
      </c>
    </row>
    <row r="95" spans="1:33" ht="12">
      <c r="A95" s="6">
        <f>ROW()-6</f>
        <v>89</v>
      </c>
      <c r="B95" s="9"/>
      <c r="C95" s="10"/>
      <c r="D95" s="11"/>
      <c r="E95" s="48"/>
      <c r="F95" s="48"/>
      <c r="G95" s="48"/>
      <c r="H95" s="10"/>
      <c r="I95" s="45"/>
      <c r="J95" s="48"/>
      <c r="K95" s="10"/>
      <c r="L95" s="51"/>
      <c r="M95" s="23">
        <f>IF(AB95=0,"",DATE(YEAR(AA95)+AB95,MONTH(AA95),DAY(AA95)-1))</f>
      </c>
      <c r="N95" s="48"/>
      <c r="O95" s="48"/>
      <c r="P95" s="55"/>
      <c r="Q95" s="56"/>
      <c r="AA95" s="16">
        <f>IF(K95=0,H95,K95)</f>
        <v>0</v>
      </c>
      <c r="AB95" s="17">
        <f>IF(OR(F95="ВК",F95="ВсК",F95="РК"),4,IF(F95="3К",1,IF(OR(F95="1К",F95="2К"),2,0)))</f>
        <v>0</v>
      </c>
      <c r="AC95" s="17">
        <f>IF(O95="Председатель",3,IF(O95="Зам.председателя",2,IF(O95="Член президиума",1,0)))</f>
        <v>0</v>
      </c>
      <c r="AD95" s="17">
        <f>IF(F95="ВК",7,IF(F95="ВсК",6,IF(F95="РК",5,IF(F95="1К",4,IF(F95="2К",3,IF(F95="3К",2,IF(F95="ЮС",1,0)))))))</f>
        <v>0</v>
      </c>
      <c r="AE95" s="59" t="b">
        <f t="shared" si="3"/>
        <v>1</v>
      </c>
      <c r="AF95" s="61">
        <f t="shared" si="4"/>
        <v>0</v>
      </c>
      <c r="AG95" s="61">
        <f ca="1" t="shared" si="5"/>
        <v>124</v>
      </c>
    </row>
    <row r="96" spans="1:33" ht="12">
      <c r="A96" s="6">
        <f>ROW()-6</f>
        <v>90</v>
      </c>
      <c r="B96" s="9"/>
      <c r="C96" s="10"/>
      <c r="D96" s="11"/>
      <c r="E96" s="48"/>
      <c r="F96" s="48"/>
      <c r="G96" s="48"/>
      <c r="H96" s="10"/>
      <c r="I96" s="45"/>
      <c r="J96" s="48"/>
      <c r="K96" s="10"/>
      <c r="L96" s="51"/>
      <c r="M96" s="23">
        <f>IF(AB96=0,"",DATE(YEAR(AA96)+AB96,MONTH(AA96),DAY(AA96)-1))</f>
      </c>
      <c r="N96" s="48"/>
      <c r="O96" s="48"/>
      <c r="P96" s="55"/>
      <c r="Q96" s="56"/>
      <c r="AA96" s="16">
        <f>IF(K96=0,H96,K96)</f>
        <v>0</v>
      </c>
      <c r="AB96" s="17">
        <f>IF(OR(F96="ВК",F96="ВсК",F96="РК"),4,IF(F96="3К",1,IF(OR(F96="1К",F96="2К"),2,0)))</f>
        <v>0</v>
      </c>
      <c r="AC96" s="17">
        <f>IF(O96="Председатель",3,IF(O96="Зам.председателя",2,IF(O96="Член президиума",1,0)))</f>
        <v>0</v>
      </c>
      <c r="AD96" s="17">
        <f>IF(F96="ВК",7,IF(F96="ВсК",6,IF(F96="РК",5,IF(F96="1К",4,IF(F96="2К",3,IF(F96="3К",2,IF(F96="ЮС",1,0)))))))</f>
        <v>0</v>
      </c>
      <c r="AE96" s="59" t="b">
        <f t="shared" si="3"/>
        <v>1</v>
      </c>
      <c r="AF96" s="61">
        <f t="shared" si="4"/>
        <v>0</v>
      </c>
      <c r="AG96" s="61">
        <f ca="1" t="shared" si="5"/>
        <v>124</v>
      </c>
    </row>
    <row r="97" spans="1:33" ht="12">
      <c r="A97" s="6">
        <f>ROW()-6</f>
        <v>91</v>
      </c>
      <c r="B97" s="9"/>
      <c r="C97" s="10"/>
      <c r="D97" s="11"/>
      <c r="E97" s="48"/>
      <c r="F97" s="48"/>
      <c r="G97" s="48"/>
      <c r="H97" s="10"/>
      <c r="I97" s="45"/>
      <c r="J97" s="48"/>
      <c r="K97" s="10"/>
      <c r="L97" s="51"/>
      <c r="M97" s="23">
        <f>IF(AB97=0,"",DATE(YEAR(AA97)+AB97,MONTH(AA97),DAY(AA97)-1))</f>
      </c>
      <c r="N97" s="48"/>
      <c r="O97" s="48"/>
      <c r="P97" s="55"/>
      <c r="Q97" s="56"/>
      <c r="AA97" s="16">
        <f>IF(K97=0,H97,K97)</f>
        <v>0</v>
      </c>
      <c r="AB97" s="17">
        <f>IF(OR(F97="ВК",F97="ВсК",F97="РК"),4,IF(F97="3К",1,IF(OR(F97="1К",F97="2К"),2,0)))</f>
        <v>0</v>
      </c>
      <c r="AC97" s="17">
        <f>IF(O97="Председатель",3,IF(O97="Зам.председателя",2,IF(O97="Член президиума",1,0)))</f>
        <v>0</v>
      </c>
      <c r="AD97" s="17">
        <f>IF(F97="ВК",7,IF(F97="ВсК",6,IF(F97="РК",5,IF(F97="1К",4,IF(F97="2К",3,IF(F97="3К",2,IF(F97="ЮС",1,0)))))))</f>
        <v>0</v>
      </c>
      <c r="AE97" s="59" t="b">
        <f t="shared" si="3"/>
        <v>1</v>
      </c>
      <c r="AF97" s="61">
        <f t="shared" si="4"/>
        <v>0</v>
      </c>
      <c r="AG97" s="61">
        <f ca="1" t="shared" si="5"/>
        <v>124</v>
      </c>
    </row>
    <row r="98" spans="1:33" ht="12">
      <c r="A98" s="6">
        <f>ROW()-6</f>
        <v>92</v>
      </c>
      <c r="B98" s="9"/>
      <c r="C98" s="10"/>
      <c r="D98" s="11"/>
      <c r="E98" s="48"/>
      <c r="F98" s="48"/>
      <c r="G98" s="48"/>
      <c r="H98" s="10"/>
      <c r="I98" s="45"/>
      <c r="J98" s="48"/>
      <c r="K98" s="10"/>
      <c r="L98" s="51"/>
      <c r="M98" s="23">
        <f>IF(AB98=0,"",DATE(YEAR(AA98)+AB98,MONTH(AA98),DAY(AA98)-1))</f>
      </c>
      <c r="N98" s="48"/>
      <c r="O98" s="48"/>
      <c r="P98" s="55"/>
      <c r="Q98" s="56"/>
      <c r="AA98" s="16">
        <f>IF(K98=0,H98,K98)</f>
        <v>0</v>
      </c>
      <c r="AB98" s="17">
        <f>IF(OR(F98="ВК",F98="ВсК",F98="РК"),4,IF(F98="3К",1,IF(OR(F98="1К",F98="2К"),2,0)))</f>
        <v>0</v>
      </c>
      <c r="AC98" s="17">
        <f>IF(O98="Председатель",3,IF(O98="Зам.председателя",2,IF(O98="Член президиума",1,0)))</f>
        <v>0</v>
      </c>
      <c r="AD98" s="17">
        <f>IF(F98="ВК",7,IF(F98="ВсК",6,IF(F98="РК",5,IF(F98="1К",4,IF(F98="2К",3,IF(F98="3К",2,IF(F98="ЮС",1,0)))))))</f>
        <v>0</v>
      </c>
      <c r="AE98" s="59" t="b">
        <f t="shared" si="3"/>
        <v>1</v>
      </c>
      <c r="AF98" s="61">
        <f t="shared" si="4"/>
        <v>0</v>
      </c>
      <c r="AG98" s="61">
        <f ca="1" t="shared" si="5"/>
        <v>124</v>
      </c>
    </row>
    <row r="99" spans="1:33" ht="12">
      <c r="A99" s="6">
        <f>ROW()-6</f>
        <v>93</v>
      </c>
      <c r="B99" s="9"/>
      <c r="C99" s="10"/>
      <c r="D99" s="11"/>
      <c r="E99" s="48"/>
      <c r="F99" s="48"/>
      <c r="G99" s="48"/>
      <c r="H99" s="10"/>
      <c r="I99" s="45"/>
      <c r="J99" s="48"/>
      <c r="K99" s="10"/>
      <c r="L99" s="51"/>
      <c r="M99" s="23">
        <f>IF(AB99=0,"",DATE(YEAR(AA99)+AB99,MONTH(AA99),DAY(AA99)-1))</f>
      </c>
      <c r="N99" s="48"/>
      <c r="O99" s="48"/>
      <c r="P99" s="55"/>
      <c r="Q99" s="56"/>
      <c r="AA99" s="16">
        <f>IF(K99=0,H99,K99)</f>
        <v>0</v>
      </c>
      <c r="AB99" s="17">
        <f>IF(OR(F99="ВК",F99="ВсК",F99="РК"),4,IF(F99="3К",1,IF(OR(F99="1К",F99="2К"),2,0)))</f>
        <v>0</v>
      </c>
      <c r="AC99" s="17">
        <f>IF(O99="Председатель",3,IF(O99="Зам.председателя",2,IF(O99="Член президиума",1,0)))</f>
        <v>0</v>
      </c>
      <c r="AD99" s="17">
        <f>IF(F99="ВК",7,IF(F99="ВсК",6,IF(F99="РК",5,IF(F99="1К",4,IF(F99="2К",3,IF(F99="3К",2,IF(F99="ЮС",1,0)))))))</f>
        <v>0</v>
      </c>
      <c r="AE99" s="59" t="b">
        <f t="shared" si="3"/>
        <v>1</v>
      </c>
      <c r="AF99" s="61">
        <f t="shared" si="4"/>
        <v>0</v>
      </c>
      <c r="AG99" s="61">
        <f ca="1" t="shared" si="5"/>
        <v>124</v>
      </c>
    </row>
    <row r="100" spans="1:33" ht="12">
      <c r="A100" s="6">
        <f>ROW()-6</f>
        <v>94</v>
      </c>
      <c r="B100" s="9"/>
      <c r="C100" s="10"/>
      <c r="D100" s="11"/>
      <c r="E100" s="48"/>
      <c r="F100" s="48"/>
      <c r="G100" s="48"/>
      <c r="H100" s="10"/>
      <c r="I100" s="45"/>
      <c r="J100" s="48"/>
      <c r="K100" s="10"/>
      <c r="L100" s="51"/>
      <c r="M100" s="23">
        <f>IF(AB100=0,"",DATE(YEAR(AA100)+AB100,MONTH(AA100),DAY(AA100)-1))</f>
      </c>
      <c r="N100" s="48"/>
      <c r="O100" s="48"/>
      <c r="P100" s="55"/>
      <c r="Q100" s="56"/>
      <c r="AA100" s="16">
        <f>IF(K100=0,H100,K100)</f>
        <v>0</v>
      </c>
      <c r="AB100" s="17">
        <f>IF(OR(F100="ВК",F100="ВсК",F100="РК"),4,IF(F100="3К",1,IF(OR(F100="1К",F100="2К"),2,0)))</f>
        <v>0</v>
      </c>
      <c r="AC100" s="17">
        <f>IF(O100="Председатель",3,IF(O100="Зам.председателя",2,IF(O100="Член президиума",1,0)))</f>
        <v>0</v>
      </c>
      <c r="AD100" s="17">
        <f>IF(F100="ВК",7,IF(F100="ВсК",6,IF(F100="РК",5,IF(F100="1К",4,IF(F100="2К",3,IF(F100="3К",2,IF(F100="ЮС",1,0)))))))</f>
        <v>0</v>
      </c>
      <c r="AE100" s="59" t="b">
        <f t="shared" si="3"/>
        <v>1</v>
      </c>
      <c r="AF100" s="61">
        <f t="shared" si="4"/>
        <v>0</v>
      </c>
      <c r="AG100" s="61">
        <f ca="1" t="shared" si="5"/>
        <v>124</v>
      </c>
    </row>
    <row r="101" spans="1:33" ht="12">
      <c r="A101" s="6">
        <f>ROW()-6</f>
        <v>95</v>
      </c>
      <c r="B101" s="9"/>
      <c r="C101" s="10"/>
      <c r="D101" s="11"/>
      <c r="E101" s="48"/>
      <c r="F101" s="48"/>
      <c r="G101" s="48"/>
      <c r="H101" s="10"/>
      <c r="I101" s="45"/>
      <c r="J101" s="48"/>
      <c r="K101" s="10"/>
      <c r="L101" s="51"/>
      <c r="M101" s="23">
        <f>IF(AB101=0,"",DATE(YEAR(AA101)+AB101,MONTH(AA101),DAY(AA101)-1))</f>
      </c>
      <c r="N101" s="48"/>
      <c r="O101" s="48"/>
      <c r="P101" s="55"/>
      <c r="Q101" s="56"/>
      <c r="AA101" s="16">
        <f>IF(K101=0,H101,K101)</f>
        <v>0</v>
      </c>
      <c r="AB101" s="17">
        <f>IF(OR(F101="ВК",F101="ВсК",F101="РК"),4,IF(F101="3К",1,IF(OR(F101="1К",F101="2К"),2,0)))</f>
        <v>0</v>
      </c>
      <c r="AC101" s="17">
        <f>IF(O101="Председатель",3,IF(O101="Зам.председателя",2,IF(O101="Член президиума",1,0)))</f>
        <v>0</v>
      </c>
      <c r="AD101" s="17">
        <f>IF(F101="ВК",7,IF(F101="ВсК",6,IF(F101="РК",5,IF(F101="1К",4,IF(F101="2К",3,IF(F101="3К",2,IF(F101="ЮС",1,0)))))))</f>
        <v>0</v>
      </c>
      <c r="AE101" s="59" t="b">
        <f t="shared" si="3"/>
        <v>1</v>
      </c>
      <c r="AF101" s="61">
        <f t="shared" si="4"/>
        <v>0</v>
      </c>
      <c r="AG101" s="61">
        <f ca="1" t="shared" si="5"/>
        <v>124</v>
      </c>
    </row>
    <row r="102" spans="1:33" ht="12">
      <c r="A102" s="6">
        <f>ROW()-6</f>
        <v>96</v>
      </c>
      <c r="B102" s="9"/>
      <c r="C102" s="10"/>
      <c r="D102" s="11"/>
      <c r="E102" s="48"/>
      <c r="F102" s="48"/>
      <c r="G102" s="48"/>
      <c r="H102" s="10"/>
      <c r="I102" s="45"/>
      <c r="J102" s="48"/>
      <c r="K102" s="10"/>
      <c r="L102" s="51"/>
      <c r="M102" s="23">
        <f>IF(AB102=0,"",DATE(YEAR(AA102)+AB102,MONTH(AA102),DAY(AA102)-1))</f>
      </c>
      <c r="N102" s="48"/>
      <c r="O102" s="48"/>
      <c r="P102" s="55"/>
      <c r="Q102" s="56"/>
      <c r="AA102" s="16">
        <f>IF(K102=0,H102,K102)</f>
        <v>0</v>
      </c>
      <c r="AB102" s="17">
        <f>IF(OR(F102="ВК",F102="ВсК",F102="РК"),4,IF(F102="3К",1,IF(OR(F102="1К",F102="2К"),2,0)))</f>
        <v>0</v>
      </c>
      <c r="AC102" s="17">
        <f>IF(O102="Председатель",3,IF(O102="Зам.председателя",2,IF(O102="Член президиума",1,0)))</f>
        <v>0</v>
      </c>
      <c r="AD102" s="17">
        <f>IF(F102="ВК",7,IF(F102="ВсК",6,IF(F102="РК",5,IF(F102="1К",4,IF(F102="2К",3,IF(F102="3К",2,IF(F102="ЮС",1,0)))))))</f>
        <v>0</v>
      </c>
      <c r="AE102" s="59" t="b">
        <f t="shared" si="3"/>
        <v>1</v>
      </c>
      <c r="AF102" s="61">
        <f t="shared" si="4"/>
        <v>0</v>
      </c>
      <c r="AG102" s="61">
        <f ca="1" t="shared" si="5"/>
        <v>124</v>
      </c>
    </row>
    <row r="103" spans="1:33" ht="12">
      <c r="A103" s="6">
        <f>ROW()-6</f>
        <v>97</v>
      </c>
      <c r="B103" s="9"/>
      <c r="C103" s="10"/>
      <c r="D103" s="11"/>
      <c r="E103" s="48"/>
      <c r="F103" s="48"/>
      <c r="G103" s="48"/>
      <c r="H103" s="10"/>
      <c r="I103" s="45"/>
      <c r="J103" s="48"/>
      <c r="K103" s="10"/>
      <c r="L103" s="51"/>
      <c r="M103" s="23">
        <f>IF(AB103=0,"",DATE(YEAR(AA103)+AB103,MONTH(AA103),DAY(AA103)-1))</f>
      </c>
      <c r="N103" s="48"/>
      <c r="O103" s="48"/>
      <c r="P103" s="55"/>
      <c r="Q103" s="56"/>
      <c r="AA103" s="16">
        <f>IF(K103=0,H103,K103)</f>
        <v>0</v>
      </c>
      <c r="AB103" s="17">
        <f>IF(OR(F103="ВК",F103="ВсК",F103="РК"),4,IF(F103="3К",1,IF(OR(F103="1К",F103="2К"),2,0)))</f>
        <v>0</v>
      </c>
      <c r="AC103" s="17">
        <f>IF(O103="Председатель",3,IF(O103="Зам.председателя",2,IF(O103="Член президиума",1,0)))</f>
        <v>0</v>
      </c>
      <c r="AD103" s="17">
        <f>IF(F103="ВК",7,IF(F103="ВсК",6,IF(F103="РК",5,IF(F103="1К",4,IF(F103="2К",3,IF(F103="3К",2,IF(F103="ЮС",1,0)))))))</f>
        <v>0</v>
      </c>
      <c r="AE103" s="59" t="b">
        <f t="shared" si="3"/>
        <v>1</v>
      </c>
      <c r="AF103" s="61">
        <f t="shared" si="4"/>
        <v>0</v>
      </c>
      <c r="AG103" s="61">
        <f ca="1" t="shared" si="5"/>
        <v>124</v>
      </c>
    </row>
    <row r="104" spans="1:33" ht="12">
      <c r="A104" s="6">
        <f>ROW()-6</f>
        <v>98</v>
      </c>
      <c r="B104" s="9"/>
      <c r="C104" s="10"/>
      <c r="D104" s="11"/>
      <c r="E104" s="48"/>
      <c r="F104" s="48"/>
      <c r="G104" s="48"/>
      <c r="H104" s="10"/>
      <c r="I104" s="45"/>
      <c r="J104" s="48"/>
      <c r="K104" s="10"/>
      <c r="L104" s="51"/>
      <c r="M104" s="23">
        <f>IF(AB104=0,"",DATE(YEAR(AA104)+AB104,MONTH(AA104),DAY(AA104)-1))</f>
      </c>
      <c r="N104" s="48"/>
      <c r="O104" s="48"/>
      <c r="P104" s="55"/>
      <c r="Q104" s="56"/>
      <c r="AA104" s="16">
        <f>IF(K104=0,H104,K104)</f>
        <v>0</v>
      </c>
      <c r="AB104" s="17">
        <f>IF(OR(F104="ВК",F104="ВсК",F104="РК"),4,IF(F104="3К",1,IF(OR(F104="1К",F104="2К"),2,0)))</f>
        <v>0</v>
      </c>
      <c r="AC104" s="17">
        <f>IF(O104="Председатель",3,IF(O104="Зам.председателя",2,IF(O104="Член президиума",1,0)))</f>
        <v>0</v>
      </c>
      <c r="AD104" s="17">
        <f>IF(F104="ВК",7,IF(F104="ВсК",6,IF(F104="РК",5,IF(F104="1К",4,IF(F104="2К",3,IF(F104="3К",2,IF(F104="ЮС",1,0)))))))</f>
        <v>0</v>
      </c>
      <c r="AE104" s="59" t="b">
        <f t="shared" si="3"/>
        <v>1</v>
      </c>
      <c r="AF104" s="61">
        <f t="shared" si="4"/>
        <v>0</v>
      </c>
      <c r="AG104" s="61">
        <f ca="1" t="shared" si="5"/>
        <v>124</v>
      </c>
    </row>
    <row r="105" spans="1:33" ht="12">
      <c r="A105" s="6">
        <f>ROW()-6</f>
        <v>99</v>
      </c>
      <c r="B105" s="9"/>
      <c r="C105" s="10"/>
      <c r="D105" s="11"/>
      <c r="E105" s="48"/>
      <c r="F105" s="48"/>
      <c r="G105" s="48"/>
      <c r="H105" s="10"/>
      <c r="I105" s="45"/>
      <c r="J105" s="48"/>
      <c r="K105" s="10"/>
      <c r="L105" s="51"/>
      <c r="M105" s="23">
        <f>IF(AB105=0,"",DATE(YEAR(AA105)+AB105,MONTH(AA105),DAY(AA105)-1))</f>
      </c>
      <c r="N105" s="48"/>
      <c r="O105" s="48"/>
      <c r="P105" s="55"/>
      <c r="Q105" s="56"/>
      <c r="AA105" s="16">
        <f>IF(K105=0,H105,K105)</f>
        <v>0</v>
      </c>
      <c r="AB105" s="17">
        <f>IF(OR(F105="ВК",F105="ВсК",F105="РК"),4,IF(F105="3К",1,IF(OR(F105="1К",F105="2К"),2,0)))</f>
        <v>0</v>
      </c>
      <c r="AC105" s="17">
        <f>IF(O105="Председатель",3,IF(O105="Зам.председателя",2,IF(O105="Член президиума",1,0)))</f>
        <v>0</v>
      </c>
      <c r="AD105" s="17">
        <f>IF(F105="ВК",7,IF(F105="ВсК",6,IF(F105="РК",5,IF(F105="1К",4,IF(F105="2К",3,IF(F105="3К",2,IF(F105="ЮС",1,0)))))))</f>
        <v>0</v>
      </c>
      <c r="AE105" s="59" t="b">
        <f t="shared" si="3"/>
        <v>1</v>
      </c>
      <c r="AF105" s="61">
        <f t="shared" si="4"/>
        <v>0</v>
      </c>
      <c r="AG105" s="61">
        <f ca="1" t="shared" si="5"/>
        <v>124</v>
      </c>
    </row>
    <row r="106" spans="1:33" ht="12.75" thickBot="1">
      <c r="A106" s="7">
        <f>ROW()-6</f>
        <v>100</v>
      </c>
      <c r="B106" s="12"/>
      <c r="C106" s="13"/>
      <c r="D106" s="14"/>
      <c r="E106" s="49"/>
      <c r="F106" s="49"/>
      <c r="G106" s="49"/>
      <c r="H106" s="13"/>
      <c r="I106" s="46"/>
      <c r="J106" s="49"/>
      <c r="K106" s="13"/>
      <c r="L106" s="52"/>
      <c r="M106" s="24">
        <f>IF(AB106=0,"",DATE(YEAR(AA106)+AB106,MONTH(AA106),DAY(AA106)-1))</f>
      </c>
      <c r="N106" s="49"/>
      <c r="O106" s="49"/>
      <c r="P106" s="57"/>
      <c r="Q106" s="58"/>
      <c r="AA106" s="16">
        <f>IF(K106=0,H106,K106)</f>
        <v>0</v>
      </c>
      <c r="AB106" s="17">
        <f>IF(OR(F106="ВК",F106="ВсК",F106="РК"),4,IF(F106="3К",1,IF(OR(F106="1К",F106="2К"),2,0)))</f>
        <v>0</v>
      </c>
      <c r="AC106" s="17">
        <f>IF(O106="Председатель",3,IF(O106="Зам.председателя",2,IF(O106="Член президиума",1,0)))</f>
        <v>0</v>
      </c>
      <c r="AD106" s="17">
        <f>IF(F106="ВК",7,IF(F106="ВсК",6,IF(F106="РК",5,IF(F106="1К",4,IF(F106="2К",3,IF(F106="3К",2,IF(F106="ЮС",1,0)))))))</f>
        <v>0</v>
      </c>
      <c r="AE106" s="59" t="b">
        <f t="shared" si="3"/>
        <v>1</v>
      </c>
      <c r="AF106" s="61">
        <f t="shared" si="4"/>
        <v>0</v>
      </c>
      <c r="AG106" s="61">
        <f ca="1" t="shared" si="5"/>
        <v>124</v>
      </c>
    </row>
    <row r="108" spans="1:30" s="32" customFormat="1" ht="12.7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AA108" s="33"/>
      <c r="AB108" s="34"/>
      <c r="AD108" s="35"/>
    </row>
    <row r="170" spans="1:3" ht="12" hidden="1">
      <c r="A170" s="2" t="s">
        <v>25</v>
      </c>
      <c r="B170" s="1" t="s">
        <v>6</v>
      </c>
      <c r="C170" s="3" t="s">
        <v>15</v>
      </c>
    </row>
    <row r="171" spans="1:3" ht="12" hidden="1">
      <c r="A171" s="2" t="s">
        <v>2</v>
      </c>
      <c r="B171" s="1" t="s">
        <v>7</v>
      </c>
      <c r="C171" s="3" t="s">
        <v>17</v>
      </c>
    </row>
    <row r="172" spans="1:3" ht="12" hidden="1">
      <c r="A172" s="2" t="s">
        <v>3</v>
      </c>
      <c r="B172" s="1" t="s">
        <v>8</v>
      </c>
      <c r="C172" s="3" t="s">
        <v>16</v>
      </c>
    </row>
    <row r="173" spans="1:3" ht="12" hidden="1">
      <c r="A173" s="2" t="s">
        <v>4</v>
      </c>
      <c r="B173" s="1" t="s">
        <v>34</v>
      </c>
      <c r="C173" s="3" t="s">
        <v>5</v>
      </c>
    </row>
    <row r="174" spans="1:2" ht="12" hidden="1">
      <c r="A174" s="2" t="s">
        <v>0</v>
      </c>
      <c r="B174" s="1" t="s">
        <v>35</v>
      </c>
    </row>
  </sheetData>
  <sheetProtection password="C036" sheet="1" objects="1" scenarios="1" selectLockedCells="1"/>
  <mergeCells count="23">
    <mergeCell ref="AF3:AF5"/>
    <mergeCell ref="AG3:AG5"/>
    <mergeCell ref="AC3:AD3"/>
    <mergeCell ref="J3:L3"/>
    <mergeCell ref="N3:N4"/>
    <mergeCell ref="O3:O4"/>
    <mergeCell ref="M3:M4"/>
    <mergeCell ref="AB3:AB4"/>
    <mergeCell ref="Q3:Q4"/>
    <mergeCell ref="P3:P4"/>
    <mergeCell ref="A1:Q1"/>
    <mergeCell ref="A3:A4"/>
    <mergeCell ref="B3:B4"/>
    <mergeCell ref="C3:C4"/>
    <mergeCell ref="D3:D4"/>
    <mergeCell ref="G3:I3"/>
    <mergeCell ref="F3:F4"/>
    <mergeCell ref="C6:M6"/>
    <mergeCell ref="N6:Q6"/>
    <mergeCell ref="A6:B6"/>
    <mergeCell ref="A2:Q2"/>
    <mergeCell ref="E3:E4"/>
    <mergeCell ref="AA3:AA4"/>
  </mergeCells>
  <conditionalFormatting sqref="D7">
    <cfRule type="expression" priority="728" dxfId="34" stopIfTrue="1">
      <formula>ISBLANK($F7)</formula>
    </cfRule>
    <cfRule type="expression" priority="729" dxfId="164" stopIfTrue="1">
      <formula>AND($Z$4,N7-TODAY()&lt;0)</formula>
    </cfRule>
  </conditionalFormatting>
  <conditionalFormatting sqref="A7">
    <cfRule type="expression" priority="730" dxfId="34" stopIfTrue="1">
      <formula>$AE7</formula>
    </cfRule>
    <cfRule type="expression" priority="731" dxfId="164" stopIfTrue="1">
      <formula>AND($Z$4,M7-TODAY()&lt;0)</formula>
    </cfRule>
    <cfRule type="expression" priority="732" dxfId="32" stopIfTrue="1">
      <formula>AND($Z$4,M7-TODAY()&lt;183)</formula>
    </cfRule>
  </conditionalFormatting>
  <conditionalFormatting sqref="B7">
    <cfRule type="expression" priority="733" dxfId="34" stopIfTrue="1">
      <formula>$AE7</formula>
    </cfRule>
    <cfRule type="expression" priority="734" dxfId="165" stopIfTrue="1">
      <formula>AND($Z$4,M7-TODAY()&lt;0)</formula>
    </cfRule>
    <cfRule type="expression" priority="735" dxfId="32" stopIfTrue="1">
      <formula>AND($Z$4,M7-TODAY()&lt;183)</formula>
    </cfRule>
  </conditionalFormatting>
  <conditionalFormatting sqref="C7">
    <cfRule type="expression" priority="736" dxfId="34" stopIfTrue="1">
      <formula>$AE7</formula>
    </cfRule>
    <cfRule type="expression" priority="737" dxfId="164" stopIfTrue="1">
      <formula>AND($Z$4,M7-TODAY()&lt;0)</formula>
    </cfRule>
    <cfRule type="expression" priority="738" dxfId="32" stopIfTrue="1">
      <formula>AND($Z$4,M7-TODAY()&lt;183)</formula>
    </cfRule>
  </conditionalFormatting>
  <conditionalFormatting sqref="E7">
    <cfRule type="expression" priority="739" dxfId="34" stopIfTrue="1">
      <formula>$AE7</formula>
    </cfRule>
    <cfRule type="expression" priority="740" dxfId="164" stopIfTrue="1">
      <formula>AND($Z$4,M7-TODAY()&lt;0)</formula>
    </cfRule>
    <cfRule type="expression" priority="741" dxfId="32" stopIfTrue="1">
      <formula>AND($Z$4,M7-TODAY()&lt;183)</formula>
    </cfRule>
  </conditionalFormatting>
  <conditionalFormatting sqref="F7">
    <cfRule type="expression" priority="742" dxfId="34" stopIfTrue="1">
      <formula>$AE7</formula>
    </cfRule>
    <cfRule type="expression" priority="743" dxfId="164" stopIfTrue="1">
      <formula>AND($Z$4,M7-TODAY()&lt;0)</formula>
    </cfRule>
    <cfRule type="expression" priority="744" dxfId="32" stopIfTrue="1">
      <formula>AND($Z$4,M7-TODAY()&lt;183)</formula>
    </cfRule>
  </conditionalFormatting>
  <conditionalFormatting sqref="G7">
    <cfRule type="expression" priority="745" dxfId="34" stopIfTrue="1">
      <formula>$AE7</formula>
    </cfRule>
    <cfRule type="expression" priority="746" dxfId="164" stopIfTrue="1">
      <formula>AND($Z$4,M7-TODAY()&lt;0)</formula>
    </cfRule>
    <cfRule type="expression" priority="747" dxfId="32" stopIfTrue="1">
      <formula>AND($Z$4,M7-TODAY()&lt;183)</formula>
    </cfRule>
  </conditionalFormatting>
  <conditionalFormatting sqref="H7">
    <cfRule type="expression" priority="748" dxfId="34" stopIfTrue="1">
      <formula>$AE7</formula>
    </cfRule>
    <cfRule type="expression" priority="749" dxfId="164" stopIfTrue="1">
      <formula>AND($Z$4,M7-TODAY()&lt;0)</formula>
    </cfRule>
    <cfRule type="expression" priority="750" dxfId="32" stopIfTrue="1">
      <formula>AND($Z$4,M7-TODAY()&lt;183)</formula>
    </cfRule>
  </conditionalFormatting>
  <conditionalFormatting sqref="I7">
    <cfRule type="expression" priority="751" dxfId="34" stopIfTrue="1">
      <formula>$AE7</formula>
    </cfRule>
    <cfRule type="expression" priority="752" dxfId="164" stopIfTrue="1">
      <formula>AND($Z$4,M7-TODAY()&lt;0)</formula>
    </cfRule>
    <cfRule type="expression" priority="753" dxfId="32" stopIfTrue="1">
      <formula>AND($Z$4,M7-TODAY()&lt;183)</formula>
    </cfRule>
  </conditionalFormatting>
  <conditionalFormatting sqref="J7">
    <cfRule type="expression" priority="754" dxfId="34" stopIfTrue="1">
      <formula>$AE7</formula>
    </cfRule>
    <cfRule type="expression" priority="755" dxfId="164" stopIfTrue="1">
      <formula>AND($Z$4,M7-TODAY()&lt;0)</formula>
    </cfRule>
    <cfRule type="expression" priority="756" dxfId="32" stopIfTrue="1">
      <formula>AND($Z$4,M7-TODAY()&lt;183)</formula>
    </cfRule>
  </conditionalFormatting>
  <conditionalFormatting sqref="K7">
    <cfRule type="expression" priority="757" dxfId="34" stopIfTrue="1">
      <formula>$AE7</formula>
    </cfRule>
    <cfRule type="expression" priority="758" dxfId="164" stopIfTrue="1">
      <formula>AND($Z$4,M7-TODAY()&lt;0)</formula>
    </cfRule>
    <cfRule type="expression" priority="759" dxfId="32" stopIfTrue="1">
      <formula>AND($Z$4,M7-TODAY()&lt;183)</formula>
    </cfRule>
  </conditionalFormatting>
  <conditionalFormatting sqref="L7">
    <cfRule type="expression" priority="760" dxfId="34" stopIfTrue="1">
      <formula>$AE7</formula>
    </cfRule>
    <cfRule type="expression" priority="761" dxfId="164" stopIfTrue="1">
      <formula>AND($Z$4,M7-TODAY()&lt;0)</formula>
    </cfRule>
    <cfRule type="expression" priority="762" dxfId="32" stopIfTrue="1">
      <formula>AND($Z$4,M7-TODAY()&lt;183)</formula>
    </cfRule>
  </conditionalFormatting>
  <conditionalFormatting sqref="M7">
    <cfRule type="expression" priority="763" dxfId="34" stopIfTrue="1">
      <formula>$AE7</formula>
    </cfRule>
    <cfRule type="expression" priority="764" dxfId="164" stopIfTrue="1">
      <formula>AND($Z$4,M7-TODAY()&lt;0)</formula>
    </cfRule>
    <cfRule type="expression" priority="765" dxfId="32" stopIfTrue="1">
      <formula>AND($Z$4,M7-TODAY()&lt;183)</formula>
    </cfRule>
  </conditionalFormatting>
  <conditionalFormatting sqref="N7">
    <cfRule type="expression" priority="766" dxfId="34" stopIfTrue="1">
      <formula>$AE7</formula>
    </cfRule>
    <cfRule type="expression" priority="767" dxfId="164" stopIfTrue="1">
      <formula>AND($Z$4,M7-TODAY()&lt;0)</formula>
    </cfRule>
    <cfRule type="expression" priority="768" dxfId="32" stopIfTrue="1">
      <formula>AND($Z$4,M7-TODAY()&lt;183)</formula>
    </cfRule>
  </conditionalFormatting>
  <conditionalFormatting sqref="O7">
    <cfRule type="expression" priority="769" dxfId="34" stopIfTrue="1">
      <formula>$AE7</formula>
    </cfRule>
    <cfRule type="expression" priority="770" dxfId="164" stopIfTrue="1">
      <formula>AND($Z$4,M7-TODAY()&lt;0)</formula>
    </cfRule>
    <cfRule type="expression" priority="771" dxfId="32" stopIfTrue="1">
      <formula>AND($Z$4,M7-TODAY()&lt;183)</formula>
    </cfRule>
  </conditionalFormatting>
  <conditionalFormatting sqref="P7">
    <cfRule type="expression" priority="772" dxfId="34" stopIfTrue="1">
      <formula>$AE7</formula>
    </cfRule>
    <cfRule type="expression" priority="773" dxfId="164" stopIfTrue="1">
      <formula>AND($Z$4,M7-TODAY()&lt;0)</formula>
    </cfRule>
    <cfRule type="expression" priority="774" dxfId="32" stopIfTrue="1">
      <formula>AND($Z$4,M7-TODAY()&lt;183)</formula>
    </cfRule>
  </conditionalFormatting>
  <conditionalFormatting sqref="Q7">
    <cfRule type="expression" priority="775" dxfId="34" stopIfTrue="1">
      <formula>$AE7</formula>
    </cfRule>
    <cfRule type="expression" priority="776" dxfId="164" stopIfTrue="1">
      <formula>AND($Z$4,M7-TODAY()&lt;0)</formula>
    </cfRule>
    <cfRule type="expression" priority="777" dxfId="32" stopIfTrue="1">
      <formula>AND($Z$4,M7-TODAY()&lt;183)</formula>
    </cfRule>
  </conditionalFormatting>
  <conditionalFormatting sqref="E7">
    <cfRule type="expression" priority="502" dxfId="0" stopIfTrue="1">
      <formula>AND($Z$4,OR(AND($C7&lt;&gt;"",$AF7&gt;15,$F7="ЮС"),AND($AF7&lt;23,$F7="ВК"),AND($AF7&lt;19,$F7="1К"),AND($AF7&lt;17,$F7="2К"),AND($AF7&lt;16,$F7="3К"),AND($AF7&lt;14,$F7="ЮС")))</formula>
    </cfRule>
  </conditionalFormatting>
  <conditionalFormatting sqref="F7">
    <cfRule type="expression" priority="501" dxfId="0" stopIfTrue="1">
      <formula>AND($Z$4,OR(AND($C7&lt;&gt;"",$AF7&gt;15,$F7="ЮС"),AND($AF7&lt;23,$F7="ВК"),AND($AF7&lt;19,$F7="1К"),AND($AF7&lt;17,$F7="2К"),AND($AF7&lt;16,$F7="3К"),AND($AF7&lt;14,$F7="ЮС")))</formula>
    </cfRule>
  </conditionalFormatting>
  <conditionalFormatting sqref="G7">
    <cfRule type="expression" priority="500" dxfId="0" stopIfTrue="1">
      <formula>AND($Z$4,OR(AND($C7&lt;&gt;"",$AF7&gt;15,$F7="ЮС"),AND($AF7&lt;23,$F7="ВК"),AND($AF7&lt;19,$F7="1К"),AND($AF7&lt;17,$F7="2К"),AND($AF7&lt;16,$F7="3К"),AND($AF7&lt;14,$F7="ЮС")))</formula>
    </cfRule>
  </conditionalFormatting>
  <conditionalFormatting sqref="H7">
    <cfRule type="expression" priority="499" dxfId="0" stopIfTrue="1">
      <formula>AND($Z$4,OR(AND($C7&lt;&gt;"",$AF7&gt;15,$F7="ЮС"),AND($AF7&lt;23,$F7="ВК"),AND($AF7&lt;19,$F7="1К"),AND($AF7&lt;17,$F7="2К"),AND($AF7&lt;16,$F7="3К"),AND($AF7&lt;14,$F7="ЮС")))</formula>
    </cfRule>
  </conditionalFormatting>
  <conditionalFormatting sqref="I7">
    <cfRule type="expression" priority="498" dxfId="0" stopIfTrue="1">
      <formula>AND($Z$4,OR(AND($C7&lt;&gt;"",$AF7&gt;15,$F7="ЮС"),AND($AF7&lt;23,$F7="ВК"),AND($AF7&lt;19,$F7="1К"),AND($AF7&lt;17,$F7="2К"),AND($AF7&lt;16,$F7="3К"),AND($AF7&lt;14,$F7="ЮС")))</formula>
    </cfRule>
  </conditionalFormatting>
  <conditionalFormatting sqref="J7">
    <cfRule type="expression" priority="497" dxfId="0" stopIfTrue="1">
      <formula>AND($Z$4,OR(AND($C7&lt;&gt;"",$AF7&gt;15,$F7="ЮС"),AND($AF7&lt;23,$F7="ВК"),AND($AF7&lt;19,$F7="1К"),AND($AF7&lt;17,$F7="2К"),AND($AF7&lt;16,$F7="3К"),AND($AF7&lt;14,$F7="ЮС")))</formula>
    </cfRule>
  </conditionalFormatting>
  <conditionalFormatting sqref="K7">
    <cfRule type="expression" priority="496" dxfId="0" stopIfTrue="1">
      <formula>AND($Z$4,OR(AND($C7&lt;&gt;"",$AF7&gt;15,$F7="ЮС"),AND($AF7&lt;23,$F7="ВК"),AND($AF7&lt;19,$F7="1К"),AND($AF7&lt;17,$F7="2К"),AND($AF7&lt;16,$F7="3К"),AND($AF7&lt;14,$F7="ЮС")))</formula>
    </cfRule>
  </conditionalFormatting>
  <conditionalFormatting sqref="L7">
    <cfRule type="expression" priority="495" dxfId="0" stopIfTrue="1">
      <formula>AND($Z$4,OR(AND($C7&lt;&gt;"",$AF7&gt;15,$F7="ЮС"),AND($AF7&lt;23,$F7="ВК"),AND($AF7&lt;19,$F7="1К"),AND($AF7&lt;17,$F7="2К"),AND($AF7&lt;16,$F7="3К"),AND($AF7&lt;14,$F7="ЮС")))</formula>
    </cfRule>
  </conditionalFormatting>
  <conditionalFormatting sqref="M7">
    <cfRule type="expression" priority="494" dxfId="0" stopIfTrue="1">
      <formula>AND($Z$4,OR(AND($C7&lt;&gt;"",$AF7&gt;15,$F7="ЮС"),AND($AF7&lt;23,$F7="ВК"),AND($AF7&lt;19,$F7="1К"),AND($AF7&lt;17,$F7="2К"),AND($AF7&lt;16,$F7="3К"),AND($AF7&lt;14,$F7="ЮС")))</formula>
    </cfRule>
  </conditionalFormatting>
  <conditionalFormatting sqref="N7">
    <cfRule type="expression" priority="493" dxfId="0" stopIfTrue="1">
      <formula>AND($Z$4,OR(AND($C7&lt;&gt;"",$AF7&gt;15,$F7="ЮС"),AND($AF7&lt;23,$F7="ВК"),AND($AF7&lt;19,$F7="1К"),AND($AF7&lt;17,$F7="2К"),AND($AF7&lt;16,$F7="3К"),AND($AF7&lt;14,$F7="ЮС")))</formula>
    </cfRule>
  </conditionalFormatting>
  <conditionalFormatting sqref="O7">
    <cfRule type="expression" priority="492" dxfId="0" stopIfTrue="1">
      <formula>AND($Z$4,OR(AND($C7&lt;&gt;"",$AF7&gt;15,$F7="ЮС"),AND($AF7&lt;23,$F7="ВК"),AND($AF7&lt;19,$F7="1К"),AND($AF7&lt;17,$F7="2К"),AND($AF7&lt;16,$F7="3К"),AND($AF7&lt;14,$F7="ЮС")))</formula>
    </cfRule>
  </conditionalFormatting>
  <conditionalFormatting sqref="P7">
    <cfRule type="expression" priority="491" dxfId="0" stopIfTrue="1">
      <formula>AND($Z$4,OR(AND($C7&lt;&gt;"",$AF7&gt;15,$F7="ЮС"),AND($AF7&lt;23,$F7="ВК"),AND($AF7&lt;19,$F7="1К"),AND($AF7&lt;17,$F7="2К"),AND($AF7&lt;16,$F7="3К"),AND($AF7&lt;14,$F7="ЮС")))</formula>
    </cfRule>
  </conditionalFormatting>
  <conditionalFormatting sqref="Q7">
    <cfRule type="expression" priority="490" dxfId="0" stopIfTrue="1">
      <formula>AND($Z$4,OR(AND($C7&lt;&gt;"",$AF7&gt;15,$F7="ЮС"),AND($AF7&lt;23,$F7="ВК"),AND($AF7&lt;19,$F7="1К"),AND($AF7&lt;17,$F7="2К"),AND($AF7&lt;16,$F7="3К"),AND($AF7&lt;14,$F7="ЮС")))</formula>
    </cfRule>
  </conditionalFormatting>
  <conditionalFormatting sqref="B7">
    <cfRule type="expression" priority="259" dxfId="1" stopIfTrue="1">
      <formula>AND($Z$4,$C7&lt;&gt;"",$AG7&gt;15,$F7="ЮС")</formula>
    </cfRule>
    <cfRule type="expression" priority="355" dxfId="0" stopIfTrue="1">
      <formula>AND($Z$4,OR(AND($C7&lt;&gt;"",$AF7&gt;15,$F7="ЮС"),AND($AF7&lt;23,$F7="ВК"),AND($AF7&lt;19,$F7="1К"),AND($AF7&lt;17,$F7="2К"),AND($AF7&lt;16,$F7="3К"),AND($AF7&lt;14,$F7="ЮС")))</formula>
    </cfRule>
  </conditionalFormatting>
  <conditionalFormatting sqref="C7">
    <cfRule type="expression" priority="258" dxfId="1" stopIfTrue="1">
      <formula>AND($Z$4,$C7&lt;&gt;"",$AG7&gt;15,$F7="ЮС")</formula>
    </cfRule>
    <cfRule type="expression" priority="354" dxfId="0" stopIfTrue="1">
      <formula>AND($Z$4,OR(AND($C7&lt;&gt;"",$AF7&gt;15,$F7="ЮС"),AND($AF7&lt;23,$F7="ВК"),AND($AF7&lt;19,$F7="1К"),AND($AF7&lt;17,$F7="2К"),AND($AF7&lt;16,$F7="3К"),AND($AF7&lt;14,$F7="ЮС")))</formula>
    </cfRule>
  </conditionalFormatting>
  <conditionalFormatting sqref="E7">
    <cfRule type="expression" priority="257" dxfId="1" stopIfTrue="1">
      <formula>AND($Z$4,$C7&lt;&gt;"",$AG7&gt;15,$F7="ЮС")</formula>
    </cfRule>
  </conditionalFormatting>
  <conditionalFormatting sqref="F7">
    <cfRule type="expression" priority="256" dxfId="1" stopIfTrue="1">
      <formula>AND($Z$4,$C7&lt;&gt;"",$AG7&gt;15,$F7="ЮС")</formula>
    </cfRule>
  </conditionalFormatting>
  <conditionalFormatting sqref="G7">
    <cfRule type="expression" priority="255" dxfId="1" stopIfTrue="1">
      <formula>AND($Z$4,$C7&lt;&gt;"",$AG7&gt;15,$F7="ЮС")</formula>
    </cfRule>
  </conditionalFormatting>
  <conditionalFormatting sqref="H7">
    <cfRule type="expression" priority="254" dxfId="1" stopIfTrue="1">
      <formula>AND($Z$4,$C7&lt;&gt;"",$AG7&gt;15,$F7="ЮС")</formula>
    </cfRule>
  </conditionalFormatting>
  <conditionalFormatting sqref="I7">
    <cfRule type="expression" priority="253" dxfId="1" stopIfTrue="1">
      <formula>AND($Z$4,$C7&lt;&gt;"",$AG7&gt;15,$F7="ЮС")</formula>
    </cfRule>
  </conditionalFormatting>
  <conditionalFormatting sqref="J7">
    <cfRule type="expression" priority="252" dxfId="1" stopIfTrue="1">
      <formula>AND($Z$4,$C7&lt;&gt;"",$AG7&gt;15,$F7="ЮС")</formula>
    </cfRule>
  </conditionalFormatting>
  <conditionalFormatting sqref="K7">
    <cfRule type="expression" priority="251" dxfId="1" stopIfTrue="1">
      <formula>AND($Z$4,$C7&lt;&gt;"",$AG7&gt;15,$F7="ЮС")</formula>
    </cfRule>
  </conditionalFormatting>
  <conditionalFormatting sqref="L7">
    <cfRule type="expression" priority="250" dxfId="1" stopIfTrue="1">
      <formula>AND($Z$4,$C7&lt;&gt;"",$AG7&gt;15,$F7="ЮС")</formula>
    </cfRule>
  </conditionalFormatting>
  <conditionalFormatting sqref="M7">
    <cfRule type="expression" priority="249" dxfId="1" stopIfTrue="1">
      <formula>AND($Z$4,$C7&lt;&gt;"",$AG7&gt;15,$F7="ЮС")</formula>
    </cfRule>
  </conditionalFormatting>
  <conditionalFormatting sqref="N7">
    <cfRule type="expression" priority="248" dxfId="1" stopIfTrue="1">
      <formula>AND($Z$4,$C7&lt;&gt;"",$AG7&gt;15,$F7="ЮС")</formula>
    </cfRule>
  </conditionalFormatting>
  <conditionalFormatting sqref="O7">
    <cfRule type="expression" priority="247" dxfId="1" stopIfTrue="1">
      <formula>AND($Z$4,$C7&lt;&gt;"",$AG7&gt;15,$F7="ЮС")</formula>
    </cfRule>
  </conditionalFormatting>
  <conditionalFormatting sqref="P7">
    <cfRule type="expression" priority="246" dxfId="1" stopIfTrue="1">
      <formula>AND($Z$4,$C7&lt;&gt;"",$AG7&gt;15,$F7="ЮС")</formula>
    </cfRule>
  </conditionalFormatting>
  <conditionalFormatting sqref="Q7">
    <cfRule type="expression" priority="245" dxfId="1" stopIfTrue="1">
      <formula>AND($Z$4,$C7&lt;&gt;"",$AG7&gt;15,$F7="ЮС")</formula>
    </cfRule>
  </conditionalFormatting>
  <conditionalFormatting sqref="A7">
    <cfRule type="expression" priority="260" dxfId="1" stopIfTrue="1">
      <formula>AND($Z$4,$C7&lt;&gt;"",$AG7&gt;15,$F7="ЮС")</formula>
    </cfRule>
    <cfRule type="expression" priority="356" dxfId="0" stopIfTrue="1">
      <formula>AND($Z$4,OR(AND($C7&lt;&gt;"",$AF7&gt;15,$F7="ЮС"),AND($AF7&lt;23,$F7="ВК"),AND($AF7&lt;19,$F7="1К"),AND($AF7&lt;17,$F7="2К"),AND($AF7&lt;16,$F7="3К"),AND($AF7&lt;14,$F7="ЮС")))</formula>
    </cfRule>
  </conditionalFormatting>
  <conditionalFormatting sqref="D8:D106">
    <cfRule type="expression" priority="33" dxfId="34" stopIfTrue="1">
      <formula>ISBLANK($F8)</formula>
    </cfRule>
    <cfRule type="expression" priority="34" dxfId="164" stopIfTrue="1">
      <formula>AND($Z$4,N8-TODAY()&lt;0)</formula>
    </cfRule>
  </conditionalFormatting>
  <conditionalFormatting sqref="A8:A106">
    <cfRule type="expression" priority="35" dxfId="34" stopIfTrue="1">
      <formula>$AE8</formula>
    </cfRule>
    <cfRule type="expression" priority="36" dxfId="164" stopIfTrue="1">
      <formula>AND($Z$4,M8-TODAY()&lt;0)</formula>
    </cfRule>
    <cfRule type="expression" priority="37" dxfId="32" stopIfTrue="1">
      <formula>AND($Z$4,M8-TODAY()&lt;183)</formula>
    </cfRule>
  </conditionalFormatting>
  <conditionalFormatting sqref="B8:B106">
    <cfRule type="expression" priority="38" dxfId="34" stopIfTrue="1">
      <formula>$AE8</formula>
    </cfRule>
    <cfRule type="expression" priority="39" dxfId="165" stopIfTrue="1">
      <formula>AND($Z$4,M8-TODAY()&lt;0)</formula>
    </cfRule>
    <cfRule type="expression" priority="40" dxfId="32" stopIfTrue="1">
      <formula>AND($Z$4,M8-TODAY()&lt;183)</formula>
    </cfRule>
  </conditionalFormatting>
  <conditionalFormatting sqref="C8:C106">
    <cfRule type="expression" priority="41" dxfId="34" stopIfTrue="1">
      <formula>$AE8</formula>
    </cfRule>
    <cfRule type="expression" priority="42" dxfId="164" stopIfTrue="1">
      <formula>AND($Z$4,M8-TODAY()&lt;0)</formula>
    </cfRule>
    <cfRule type="expression" priority="43" dxfId="32" stopIfTrue="1">
      <formula>AND($Z$4,M8-TODAY()&lt;183)</formula>
    </cfRule>
  </conditionalFormatting>
  <conditionalFormatting sqref="E8:E106">
    <cfRule type="expression" priority="44" dxfId="34" stopIfTrue="1">
      <formula>$AE8</formula>
    </cfRule>
    <cfRule type="expression" priority="45" dxfId="164" stopIfTrue="1">
      <formula>AND($Z$4,M8-TODAY()&lt;0)</formula>
    </cfRule>
    <cfRule type="expression" priority="46" dxfId="32" stopIfTrue="1">
      <formula>AND($Z$4,M8-TODAY()&lt;183)</formula>
    </cfRule>
  </conditionalFormatting>
  <conditionalFormatting sqref="F8:F106">
    <cfRule type="expression" priority="47" dxfId="34" stopIfTrue="1">
      <formula>$AE8</formula>
    </cfRule>
    <cfRule type="expression" priority="48" dxfId="164" stopIfTrue="1">
      <formula>AND($Z$4,M8-TODAY()&lt;0)</formula>
    </cfRule>
    <cfRule type="expression" priority="49" dxfId="32" stopIfTrue="1">
      <formula>AND($Z$4,M8-TODAY()&lt;183)</formula>
    </cfRule>
  </conditionalFormatting>
  <conditionalFormatting sqref="G8:G106">
    <cfRule type="expression" priority="50" dxfId="34" stopIfTrue="1">
      <formula>$AE8</formula>
    </cfRule>
    <cfRule type="expression" priority="51" dxfId="164" stopIfTrue="1">
      <formula>AND($Z$4,M8-TODAY()&lt;0)</formula>
    </cfRule>
    <cfRule type="expression" priority="52" dxfId="32" stopIfTrue="1">
      <formula>AND($Z$4,M8-TODAY()&lt;183)</formula>
    </cfRule>
  </conditionalFormatting>
  <conditionalFormatting sqref="H8:H106">
    <cfRule type="expression" priority="53" dxfId="34" stopIfTrue="1">
      <formula>$AE8</formula>
    </cfRule>
    <cfRule type="expression" priority="54" dxfId="164" stopIfTrue="1">
      <formula>AND($Z$4,M8-TODAY()&lt;0)</formula>
    </cfRule>
    <cfRule type="expression" priority="55" dxfId="32" stopIfTrue="1">
      <formula>AND($Z$4,M8-TODAY()&lt;183)</formula>
    </cfRule>
  </conditionalFormatting>
  <conditionalFormatting sqref="I8:I106">
    <cfRule type="expression" priority="56" dxfId="34" stopIfTrue="1">
      <formula>$AE8</formula>
    </cfRule>
    <cfRule type="expression" priority="57" dxfId="164" stopIfTrue="1">
      <formula>AND($Z$4,M8-TODAY()&lt;0)</formula>
    </cfRule>
    <cfRule type="expression" priority="58" dxfId="32" stopIfTrue="1">
      <formula>AND($Z$4,M8-TODAY()&lt;183)</formula>
    </cfRule>
  </conditionalFormatting>
  <conditionalFormatting sqref="J8:J106">
    <cfRule type="expression" priority="59" dxfId="34" stopIfTrue="1">
      <formula>$AE8</formula>
    </cfRule>
    <cfRule type="expression" priority="60" dxfId="164" stopIfTrue="1">
      <formula>AND($Z$4,M8-TODAY()&lt;0)</formula>
    </cfRule>
    <cfRule type="expression" priority="61" dxfId="32" stopIfTrue="1">
      <formula>AND($Z$4,M8-TODAY()&lt;183)</formula>
    </cfRule>
  </conditionalFormatting>
  <conditionalFormatting sqref="K8:K106">
    <cfRule type="expression" priority="62" dxfId="34" stopIfTrue="1">
      <formula>$AE8</formula>
    </cfRule>
    <cfRule type="expression" priority="63" dxfId="164" stopIfTrue="1">
      <formula>AND($Z$4,M8-TODAY()&lt;0)</formula>
    </cfRule>
    <cfRule type="expression" priority="64" dxfId="32" stopIfTrue="1">
      <formula>AND($Z$4,M8-TODAY()&lt;183)</formula>
    </cfRule>
  </conditionalFormatting>
  <conditionalFormatting sqref="L8:L106">
    <cfRule type="expression" priority="65" dxfId="34" stopIfTrue="1">
      <formula>$AE8</formula>
    </cfRule>
    <cfRule type="expression" priority="66" dxfId="164" stopIfTrue="1">
      <formula>AND($Z$4,M8-TODAY()&lt;0)</formula>
    </cfRule>
    <cfRule type="expression" priority="67" dxfId="32" stopIfTrue="1">
      <formula>AND($Z$4,M8-TODAY()&lt;183)</formula>
    </cfRule>
  </conditionalFormatting>
  <conditionalFormatting sqref="M8:M106">
    <cfRule type="expression" priority="68" dxfId="34" stopIfTrue="1">
      <formula>$AE8</formula>
    </cfRule>
    <cfRule type="expression" priority="69" dxfId="164" stopIfTrue="1">
      <formula>AND($Z$4,M8-TODAY()&lt;0)</formula>
    </cfRule>
    <cfRule type="expression" priority="70" dxfId="32" stopIfTrue="1">
      <formula>AND($Z$4,M8-TODAY()&lt;183)</formula>
    </cfRule>
  </conditionalFormatting>
  <conditionalFormatting sqref="N8:N106">
    <cfRule type="expression" priority="71" dxfId="34" stopIfTrue="1">
      <formula>$AE8</formula>
    </cfRule>
    <cfRule type="expression" priority="72" dxfId="164" stopIfTrue="1">
      <formula>AND($Z$4,M8-TODAY()&lt;0)</formula>
    </cfRule>
    <cfRule type="expression" priority="73" dxfId="32" stopIfTrue="1">
      <formula>AND($Z$4,M8-TODAY()&lt;183)</formula>
    </cfRule>
  </conditionalFormatting>
  <conditionalFormatting sqref="O8:O106">
    <cfRule type="expression" priority="74" dxfId="34" stopIfTrue="1">
      <formula>$AE8</formula>
    </cfRule>
    <cfRule type="expression" priority="75" dxfId="164" stopIfTrue="1">
      <formula>AND($Z$4,M8-TODAY()&lt;0)</formula>
    </cfRule>
    <cfRule type="expression" priority="76" dxfId="32" stopIfTrue="1">
      <formula>AND($Z$4,M8-TODAY()&lt;183)</formula>
    </cfRule>
  </conditionalFormatting>
  <conditionalFormatting sqref="P8:P106">
    <cfRule type="expression" priority="77" dxfId="34" stopIfTrue="1">
      <formula>$AE8</formula>
    </cfRule>
    <cfRule type="expression" priority="78" dxfId="164" stopIfTrue="1">
      <formula>AND($Z$4,M8-TODAY()&lt;0)</formula>
    </cfRule>
    <cfRule type="expression" priority="79" dxfId="32" stopIfTrue="1">
      <formula>AND($Z$4,M8-TODAY()&lt;183)</formula>
    </cfRule>
  </conditionalFormatting>
  <conditionalFormatting sqref="Q8:Q106">
    <cfRule type="expression" priority="80" dxfId="34" stopIfTrue="1">
      <formula>$AE8</formula>
    </cfRule>
    <cfRule type="expression" priority="81" dxfId="164" stopIfTrue="1">
      <formula>AND($Z$4,M8-TODAY()&lt;0)</formula>
    </cfRule>
    <cfRule type="expression" priority="82" dxfId="32" stopIfTrue="1">
      <formula>AND($Z$4,M8-TODAY()&lt;183)</formula>
    </cfRule>
  </conditionalFormatting>
  <conditionalFormatting sqref="E8:E106">
    <cfRule type="expression" priority="32" dxfId="0" stopIfTrue="1">
      <formula>AND($Z$4,OR(AND($C8&lt;&gt;"",$AF8&gt;15,$F8="ЮС"),AND($AF8&lt;23,$F8="ВК"),AND($AF8&lt;19,$F8="1К"),AND($AF8&lt;17,$F8="2К"),AND($AF8&lt;16,$F8="3К"),AND($AF8&lt;14,$F8="ЮС")))</formula>
    </cfRule>
  </conditionalFormatting>
  <conditionalFormatting sqref="F8:F106">
    <cfRule type="expression" priority="31" dxfId="0" stopIfTrue="1">
      <formula>AND($Z$4,OR(AND($C8&lt;&gt;"",$AF8&gt;15,$F8="ЮС"),AND($AF8&lt;23,$F8="ВК"),AND($AF8&lt;19,$F8="1К"),AND($AF8&lt;17,$F8="2К"),AND($AF8&lt;16,$F8="3К"),AND($AF8&lt;14,$F8="ЮС")))</formula>
    </cfRule>
  </conditionalFormatting>
  <conditionalFormatting sqref="G8:G106">
    <cfRule type="expression" priority="30" dxfId="0" stopIfTrue="1">
      <formula>AND($Z$4,OR(AND($C8&lt;&gt;"",$AF8&gt;15,$F8="ЮС"),AND($AF8&lt;23,$F8="ВК"),AND($AF8&lt;19,$F8="1К"),AND($AF8&lt;17,$F8="2К"),AND($AF8&lt;16,$F8="3К"),AND($AF8&lt;14,$F8="ЮС")))</formula>
    </cfRule>
  </conditionalFormatting>
  <conditionalFormatting sqref="H8:H106">
    <cfRule type="expression" priority="29" dxfId="0" stopIfTrue="1">
      <formula>AND($Z$4,OR(AND($C8&lt;&gt;"",$AF8&gt;15,$F8="ЮС"),AND($AF8&lt;23,$F8="ВК"),AND($AF8&lt;19,$F8="1К"),AND($AF8&lt;17,$F8="2К"),AND($AF8&lt;16,$F8="3К"),AND($AF8&lt;14,$F8="ЮС")))</formula>
    </cfRule>
  </conditionalFormatting>
  <conditionalFormatting sqref="I8:I106">
    <cfRule type="expression" priority="28" dxfId="0" stopIfTrue="1">
      <formula>AND($Z$4,OR(AND($C8&lt;&gt;"",$AF8&gt;15,$F8="ЮС"),AND($AF8&lt;23,$F8="ВК"),AND($AF8&lt;19,$F8="1К"),AND($AF8&lt;17,$F8="2К"),AND($AF8&lt;16,$F8="3К"),AND($AF8&lt;14,$F8="ЮС")))</formula>
    </cfRule>
  </conditionalFormatting>
  <conditionalFormatting sqref="J8:J106">
    <cfRule type="expression" priority="27" dxfId="0" stopIfTrue="1">
      <formula>AND($Z$4,OR(AND($C8&lt;&gt;"",$AF8&gt;15,$F8="ЮС"),AND($AF8&lt;23,$F8="ВК"),AND($AF8&lt;19,$F8="1К"),AND($AF8&lt;17,$F8="2К"),AND($AF8&lt;16,$F8="3К"),AND($AF8&lt;14,$F8="ЮС")))</formula>
    </cfRule>
  </conditionalFormatting>
  <conditionalFormatting sqref="K8:K106">
    <cfRule type="expression" priority="26" dxfId="0" stopIfTrue="1">
      <formula>AND($Z$4,OR(AND($C8&lt;&gt;"",$AF8&gt;15,$F8="ЮС"),AND($AF8&lt;23,$F8="ВК"),AND($AF8&lt;19,$F8="1К"),AND($AF8&lt;17,$F8="2К"),AND($AF8&lt;16,$F8="3К"),AND($AF8&lt;14,$F8="ЮС")))</formula>
    </cfRule>
  </conditionalFormatting>
  <conditionalFormatting sqref="L8:L106">
    <cfRule type="expression" priority="25" dxfId="0" stopIfTrue="1">
      <formula>AND($Z$4,OR(AND($C8&lt;&gt;"",$AF8&gt;15,$F8="ЮС"),AND($AF8&lt;23,$F8="ВК"),AND($AF8&lt;19,$F8="1К"),AND($AF8&lt;17,$F8="2К"),AND($AF8&lt;16,$F8="3К"),AND($AF8&lt;14,$F8="ЮС")))</formula>
    </cfRule>
  </conditionalFormatting>
  <conditionalFormatting sqref="M8:M106">
    <cfRule type="expression" priority="24" dxfId="0" stopIfTrue="1">
      <formula>AND($Z$4,OR(AND($C8&lt;&gt;"",$AF8&gt;15,$F8="ЮС"),AND($AF8&lt;23,$F8="ВК"),AND($AF8&lt;19,$F8="1К"),AND($AF8&lt;17,$F8="2К"),AND($AF8&lt;16,$F8="3К"),AND($AF8&lt;14,$F8="ЮС")))</formula>
    </cfRule>
  </conditionalFormatting>
  <conditionalFormatting sqref="N8:N106">
    <cfRule type="expression" priority="23" dxfId="0" stopIfTrue="1">
      <formula>AND($Z$4,OR(AND($C8&lt;&gt;"",$AF8&gt;15,$F8="ЮС"),AND($AF8&lt;23,$F8="ВК"),AND($AF8&lt;19,$F8="1К"),AND($AF8&lt;17,$F8="2К"),AND($AF8&lt;16,$F8="3К"),AND($AF8&lt;14,$F8="ЮС")))</formula>
    </cfRule>
  </conditionalFormatting>
  <conditionalFormatting sqref="O8:O106">
    <cfRule type="expression" priority="22" dxfId="0" stopIfTrue="1">
      <formula>AND($Z$4,OR(AND($C8&lt;&gt;"",$AF8&gt;15,$F8="ЮС"),AND($AF8&lt;23,$F8="ВК"),AND($AF8&lt;19,$F8="1К"),AND($AF8&lt;17,$F8="2К"),AND($AF8&lt;16,$F8="3К"),AND($AF8&lt;14,$F8="ЮС")))</formula>
    </cfRule>
  </conditionalFormatting>
  <conditionalFormatting sqref="P8:P106">
    <cfRule type="expression" priority="21" dxfId="0" stopIfTrue="1">
      <formula>AND($Z$4,OR(AND($C8&lt;&gt;"",$AF8&gt;15,$F8="ЮС"),AND($AF8&lt;23,$F8="ВК"),AND($AF8&lt;19,$F8="1К"),AND($AF8&lt;17,$F8="2К"),AND($AF8&lt;16,$F8="3К"),AND($AF8&lt;14,$F8="ЮС")))</formula>
    </cfRule>
  </conditionalFormatting>
  <conditionalFormatting sqref="Q8:Q106">
    <cfRule type="expression" priority="20" dxfId="0" stopIfTrue="1">
      <formula>AND($Z$4,OR(AND($C8&lt;&gt;"",$AF8&gt;15,$F8="ЮС"),AND($AF8&lt;23,$F8="ВК"),AND($AF8&lt;19,$F8="1К"),AND($AF8&lt;17,$F8="2К"),AND($AF8&lt;16,$F8="3К"),AND($AF8&lt;14,$F8="ЮС")))</formula>
    </cfRule>
  </conditionalFormatting>
  <conditionalFormatting sqref="B8:B106">
    <cfRule type="expression" priority="15" dxfId="1" stopIfTrue="1">
      <formula>AND($Z$4,$C8&lt;&gt;"",$AG8&gt;15,$F8="ЮС")</formula>
    </cfRule>
    <cfRule type="expression" priority="18" dxfId="0" stopIfTrue="1">
      <formula>AND($Z$4,OR(AND($C8&lt;&gt;"",$AF8&gt;15,$F8="ЮС"),AND($AF8&lt;23,$F8="ВК"),AND($AF8&lt;19,$F8="1К"),AND($AF8&lt;17,$F8="2К"),AND($AF8&lt;16,$F8="3К"),AND($AF8&lt;14,$F8="ЮС")))</formula>
    </cfRule>
  </conditionalFormatting>
  <conditionalFormatting sqref="C8:C106">
    <cfRule type="expression" priority="14" dxfId="1" stopIfTrue="1">
      <formula>AND($Z$4,$C8&lt;&gt;"",$AG8&gt;15,$F8="ЮС")</formula>
    </cfRule>
    <cfRule type="expression" priority="17" dxfId="0" stopIfTrue="1">
      <formula>AND($Z$4,OR(AND($C8&lt;&gt;"",$AF8&gt;15,$F8="ЮС"),AND($AF8&lt;23,$F8="ВК"),AND($AF8&lt;19,$F8="1К"),AND($AF8&lt;17,$F8="2К"),AND($AF8&lt;16,$F8="3К"),AND($AF8&lt;14,$F8="ЮС")))</formula>
    </cfRule>
  </conditionalFormatting>
  <conditionalFormatting sqref="E8:E106">
    <cfRule type="expression" priority="13" dxfId="1" stopIfTrue="1">
      <formula>AND($Z$4,$C8&lt;&gt;"",$AG8&gt;15,$F8="ЮС")</formula>
    </cfRule>
  </conditionalFormatting>
  <conditionalFormatting sqref="F8:F106">
    <cfRule type="expression" priority="12" dxfId="1" stopIfTrue="1">
      <formula>AND($Z$4,$C8&lt;&gt;"",$AG8&gt;15,$F8="ЮС")</formula>
    </cfRule>
  </conditionalFormatting>
  <conditionalFormatting sqref="G8:G106">
    <cfRule type="expression" priority="11" dxfId="1" stopIfTrue="1">
      <formula>AND($Z$4,$C8&lt;&gt;"",$AG8&gt;15,$F8="ЮС")</formula>
    </cfRule>
  </conditionalFormatting>
  <conditionalFormatting sqref="H8:H106">
    <cfRule type="expression" priority="10" dxfId="1" stopIfTrue="1">
      <formula>AND($Z$4,$C8&lt;&gt;"",$AG8&gt;15,$F8="ЮС")</formula>
    </cfRule>
  </conditionalFormatting>
  <conditionalFormatting sqref="I8:I106">
    <cfRule type="expression" priority="9" dxfId="1" stopIfTrue="1">
      <formula>AND($Z$4,$C8&lt;&gt;"",$AG8&gt;15,$F8="ЮС")</formula>
    </cfRule>
  </conditionalFormatting>
  <conditionalFormatting sqref="J8:J106">
    <cfRule type="expression" priority="8" dxfId="1" stopIfTrue="1">
      <formula>AND($Z$4,$C8&lt;&gt;"",$AG8&gt;15,$F8="ЮС")</formula>
    </cfRule>
  </conditionalFormatting>
  <conditionalFormatting sqref="K8:K106">
    <cfRule type="expression" priority="7" dxfId="1" stopIfTrue="1">
      <formula>AND($Z$4,$C8&lt;&gt;"",$AG8&gt;15,$F8="ЮС")</formula>
    </cfRule>
  </conditionalFormatting>
  <conditionalFormatting sqref="L8:L106">
    <cfRule type="expression" priority="6" dxfId="1" stopIfTrue="1">
      <formula>AND($Z$4,$C8&lt;&gt;"",$AG8&gt;15,$F8="ЮС")</formula>
    </cfRule>
  </conditionalFormatting>
  <conditionalFormatting sqref="M8:M106">
    <cfRule type="expression" priority="5" dxfId="1" stopIfTrue="1">
      <formula>AND($Z$4,$C8&lt;&gt;"",$AG8&gt;15,$F8="ЮС")</formula>
    </cfRule>
  </conditionalFormatting>
  <conditionalFormatting sqref="N8:N106">
    <cfRule type="expression" priority="4" dxfId="1" stopIfTrue="1">
      <formula>AND($Z$4,$C8&lt;&gt;"",$AG8&gt;15,$F8="ЮС")</formula>
    </cfRule>
  </conditionalFormatting>
  <conditionalFormatting sqref="O8:O106">
    <cfRule type="expression" priority="3" dxfId="1" stopIfTrue="1">
      <formula>AND($Z$4,$C8&lt;&gt;"",$AG8&gt;15,$F8="ЮС")</formula>
    </cfRule>
  </conditionalFormatting>
  <conditionalFormatting sqref="P8:P106">
    <cfRule type="expression" priority="2" dxfId="1" stopIfTrue="1">
      <formula>AND($Z$4,$C8&lt;&gt;"",$AG8&gt;15,$F8="ЮС")</formula>
    </cfRule>
  </conditionalFormatting>
  <conditionalFormatting sqref="Q8:Q106">
    <cfRule type="expression" priority="1" dxfId="1" stopIfTrue="1">
      <formula>AND($Z$4,$C8&lt;&gt;"",$AG8&gt;15,$F8="ЮС")</formula>
    </cfRule>
  </conditionalFormatting>
  <conditionalFormatting sqref="A8:A106">
    <cfRule type="expression" priority="16" dxfId="1" stopIfTrue="1">
      <formula>AND($Z$4,$C8&lt;&gt;"",$AG8&gt;15,$F8="ЮС")</formula>
    </cfRule>
    <cfRule type="expression" priority="19" dxfId="0" stopIfTrue="1">
      <formula>AND($Z$4,OR(AND($C8&lt;&gt;"",$AF8&gt;15,$F8="ЮС"),AND($AF8&lt;23,$F8="ВК"),AND($AF8&lt;19,$F8="1К"),AND($AF8&lt;17,$F8="2К"),AND($AF8&lt;16,$F8="3К"),AND($AF8&lt;14,$F8="ЮС")))</formula>
    </cfRule>
  </conditionalFormatting>
  <dataValidations count="15">
    <dataValidation allowBlank="1" showInputMessage="1" showErrorMessage="1" promptTitle="Обязательное для зполнения поле" prompt="Введите Фамилию, Имя, Отчество судьи" sqref="B7:B106"/>
    <dataValidation allowBlank="1" showInputMessage="1" showErrorMessage="1" promptTitle="Обязательное для заполнения поле" prompt="Введите дату рождения судьи в формате ДД.ММ.ГГГГ" sqref="C7:C106"/>
    <dataValidation allowBlank="1" showInputMessage="1" showErrorMessage="1" promptTitle="Обязательное для заполнения поле" prompt="Введите город судьи" sqref="E7:E106"/>
    <dataValidation allowBlank="1" showInputMessage="1" showErrorMessage="1" promptTitle="Обязательное для заполнения поле" prompt="Введите номер приказа о присвоении судейской категории" sqref="G7:G106"/>
    <dataValidation allowBlank="1" showInputMessage="1" showErrorMessage="1" promptTitle="Обязательное для заполнения поле" prompt="Введите дату присвоения судейской категории в формате ДД.ММ.ГГГГ" sqref="H7:H106"/>
    <dataValidation allowBlank="1" showInputMessage="1" showErrorMessage="1" promptTitle="Обязательное для заполнения поле" prompt="Введите название организации, присвоившей судейскую категорию" sqref="I7:I106"/>
    <dataValidation allowBlank="1" showInputMessage="1" showErrorMessage="1" promptTitle="При наличии подтверждения" prompt="Введите номер приказа о подтверждении судейской категории" sqref="J7:J106"/>
    <dataValidation allowBlank="1" showInputMessage="1" showErrorMessage="1" promptTitle="При наличии подтверждения" prompt="Введите дату подтверждения судейской категории в формате ДД.ММ.ГГГГ" sqref="K7:K106"/>
    <dataValidation allowBlank="1" showInputMessage="1" showErrorMessage="1" promptTitle="При наличии подтверждения" prompt="Введите название организации, подтвердившей судейскую категорию" sqref="L7:L106"/>
    <dataValidation allowBlank="1" showInputMessage="1" showErrorMessage="1" promptTitle="Заполняется при наличии" prompt="Введите адрес электронной почты судьи" sqref="P7:P106"/>
    <dataValidation allowBlank="1" showInputMessage="1" showErrorMessage="1" promptTitle="Заполняется при наличии" prompt="Введите федеральный номер мобильного телефона судьи в формате&#10;8ХХХХХХХХХХ&#10;(информация во Всероссийском реестре судей не публикуется)" sqref="Q7:Q106"/>
    <dataValidation allowBlank="1" showInputMessage="1" showErrorMessage="1" promptTitle="Обязательное для заполнения поле" prompt="Введите НАЗВАНИЕ СУБЪЕКТА РФ" sqref="C6 N6 A6"/>
    <dataValidation type="list" allowBlank="1" showInputMessage="1" showErrorMessage="1" promptTitle="Обязательное для заполнения поле" prompt="Выберите категорию судьи (из предлагаемого списка)&#10;ВК, 1К, 2К, 3К, ЮС" sqref="F7:F106">
      <formula1>$A$170:$A$174</formula1>
    </dataValidation>
    <dataValidation type="list" allowBlank="1" showInputMessage="1" showErrorMessage="1" promptTitle="При наличии должности           " prompt="Выберите из предлагаемого списка&#10;Председатель, Зам.председателя, Член президиума, Член Рег.КС" sqref="O7:O106">
      <formula1>$C$170:$C$173</formula1>
    </dataValidation>
    <dataValidation type="list" allowBlank="1" showInputMessage="1" showErrorMessage="1" promptTitle="Обязательное для заполнения поле" prompt="Выберите из предлагаемого списка&#10;Главный судья, Член ГСК, Судья на вышке, Старший судья, Судья на линии&#10;в соответствие с примечанием к п.13 &quot;Судейская специализация&quot;" sqref="N7:N106">
      <formula1>$B$170:$B$174</formula1>
    </dataValidation>
  </dataValidations>
  <printOptions horizontalCentered="1"/>
  <pageMargins left="0.15748031496062992" right="0.15748031496062992" top="0.57" bottom="0.15" header="0.15" footer="0.16"/>
  <pageSetup fitToHeight="20" fitToWidth="1" horizontalDpi="600" verticalDpi="600" orientation="landscape" paperSize="9" scale="40" r:id="rId4"/>
  <headerFooter alignWithMargins="0">
    <oddHeader>&amp;L&amp;G&amp;R&amp;G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Олег Эйдерман</cp:lastModifiedBy>
  <cp:lastPrinted>2018-04-16T19:33:49Z</cp:lastPrinted>
  <dcterms:created xsi:type="dcterms:W3CDTF">2015-04-16T14:40:53Z</dcterms:created>
  <dcterms:modified xsi:type="dcterms:W3CDTF">2024-01-04T18:52:19Z</dcterms:modified>
  <cp:category/>
  <cp:version/>
  <cp:contentType/>
  <cp:contentStatus/>
</cp:coreProperties>
</file>